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по поселениям за 3 кв 2017 год" sheetId="1" r:id="rId1"/>
  </sheets>
  <definedNames>
    <definedName name="_xlnm.Print_Titles" localSheetId="0">'по поселениям за 3 кв 2017 год'!$A:$A</definedName>
    <definedName name="_xlnm.Print_Area" localSheetId="0">'по поселениям за 3 кв 2017 год'!$A$1:$DO$22</definedName>
  </definedNames>
  <calcPr fullCalcOnLoad="1" refMode="R1C1"/>
</workbook>
</file>

<file path=xl/sharedStrings.xml><?xml version="1.0" encoding="utf-8"?>
<sst xmlns="http://schemas.openxmlformats.org/spreadsheetml/2006/main" count="267" uniqueCount="102">
  <si>
    <t>Наименование сельского, городского поселения</t>
  </si>
  <si>
    <t>Данные органов местного самоуправления</t>
  </si>
  <si>
    <t>Ранг</t>
  </si>
  <si>
    <t>Налоговые и неналоговые доходы</t>
  </si>
  <si>
    <t xml:space="preserve">Динамика </t>
  </si>
  <si>
    <t>баллы</t>
  </si>
  <si>
    <t>НДФЛ</t>
  </si>
  <si>
    <t>Динамика</t>
  </si>
  <si>
    <t>земельный налог</t>
  </si>
  <si>
    <t>Доля</t>
  </si>
  <si>
    <t>налог на имущество физических лиц</t>
  </si>
  <si>
    <t>общий объем расходов бюджета</t>
  </si>
  <si>
    <t>Баллы</t>
  </si>
  <si>
    <t>Отношение</t>
  </si>
  <si>
    <t>расходы бюджета на благоустройство</t>
  </si>
  <si>
    <t xml:space="preserve">рейтинг </t>
  </si>
  <si>
    <t>тыс.рублей</t>
  </si>
  <si>
    <t>%</t>
  </si>
  <si>
    <t>единиц</t>
  </si>
  <si>
    <t>человек</t>
  </si>
  <si>
    <t>Алешкинское с/п</t>
  </si>
  <si>
    <t>Басакинское с/п</t>
  </si>
  <si>
    <t>Большетерновское с/п</t>
  </si>
  <si>
    <t>Верхнегнутовское с/п</t>
  </si>
  <si>
    <t>Елкинское с/п</t>
  </si>
  <si>
    <t>Захаровское с/п</t>
  </si>
  <si>
    <t>Красноярское с/п</t>
  </si>
  <si>
    <t>Нижнегнутовское с/п</t>
  </si>
  <si>
    <t>Пристеновское с/п</t>
  </si>
  <si>
    <t>Сизовское с/п</t>
  </si>
  <si>
    <t>Тормосиновское с/п</t>
  </si>
  <si>
    <t>Чернышковское г/п</t>
  </si>
  <si>
    <t xml:space="preserve">Мониторинг эффективности деятельности органов местного самоуправления </t>
  </si>
  <si>
    <t>тыс.руб.</t>
  </si>
  <si>
    <t xml:space="preserve">                 тыс.руб.</t>
  </si>
  <si>
    <t xml:space="preserve"> тыс.руб.</t>
  </si>
  <si>
    <t xml:space="preserve">         тыс.руб.</t>
  </si>
  <si>
    <t>Ввод общей площади жилья</t>
  </si>
  <si>
    <t>кв.м.</t>
  </si>
  <si>
    <t xml:space="preserve">               Показатель 11.Динамика ввода общей площади жилья за счет всех источников финансирования поселения за отчетный период нарастающим итогом с начала года к соответствующему периоду предыдущего года   (процентов)</t>
  </si>
  <si>
    <t>Численность населения</t>
  </si>
  <si>
    <t xml:space="preserve">               </t>
  </si>
  <si>
    <t>Показатель 1. Динамика налоговых и неналоговых доходов, поступающих в бюджет поселения с территории поселения за отчетный период нарастающим итогомс начала года  к соответствующему периоду предыдущего года  (процентов)</t>
  </si>
  <si>
    <t>Показатель 2. Динамика поступлений налога на доходы физических лиц с территории поселения в бюджет поселения, за отчетный период нарастающим итогом  с начала года к соответствующему периоду предыдущего года   (процентов)</t>
  </si>
  <si>
    <t xml:space="preserve">  Показатель 3.  Динамика поступлений земельного налога в бюджет поселения,   за отчетный период нарастающим итогом с начала года к соответствующему периоду предыдущего года   (процентов)</t>
  </si>
  <si>
    <t>Показатель 4. Динамика поступлений налога на имущество физических лиц в бюджет поселения за отчетный период нарастающим итогом с начала года  к соответствующему периоду предыдущего года  (процентов)</t>
  </si>
  <si>
    <t>просроченная кредиторская задалженность бюджета поселения</t>
  </si>
  <si>
    <t>Показатель 5. Доля просроченной кредиторской задолженности бюджета поселения в общем объеме расходов  поселения на отчетную дату текущего года (процентов)</t>
  </si>
  <si>
    <t>Показатель 6. Доля расходов бюджета поселения на благоустройство в общем объеме расходов поселени за отчетный период нарастающим итогом с начала года
 (процентов)</t>
  </si>
  <si>
    <t>расходы бюджета поселения на ремонт и содержание автомобильных дорог</t>
  </si>
  <si>
    <t>Общий объем расходов бюджета поселения</t>
  </si>
  <si>
    <t>Расходы бюджета посления на культуру</t>
  </si>
  <si>
    <t>Расходы бюджета поселения на физическую культуру и спорт</t>
  </si>
  <si>
    <t>Показатель 9. Доля расходов бюджета поселения на физическую культуру и спорт в общем объеме расходов поселения за отчетный период нарастающим итогом с начала года (процентов)</t>
  </si>
  <si>
    <t>Показатель 7. Доля расходов бюджета поселения на ремонт и содержание автомобильных дорог общего пользования в общем объеме расходов поселения за отчетный период нарастающим итогом с начала года (процентов)</t>
  </si>
  <si>
    <t>Показатель 8. Доля расходов бюджета поселения на культуру в общем объеме расходов поселения за отчетный период нарастающим итогом с начала года (процентов)</t>
  </si>
  <si>
    <t xml:space="preserve">           Показатель 10. Соблюдение установленных нормативов на содержание органов местного самоуправления (процентов)</t>
  </si>
  <si>
    <t>Расходы на содержание ОМС</t>
  </si>
  <si>
    <t>Норматив на содержание ОМС</t>
  </si>
  <si>
    <t>соблюдение</t>
  </si>
  <si>
    <t>голов</t>
  </si>
  <si>
    <t>Поголовье крупного рогатого скота, овец и коз в хозяйствах</t>
  </si>
  <si>
    <t xml:space="preserve">                                                                         </t>
  </si>
  <si>
    <t>Показатель 13. Доля населения, получившего жилые помещения и улучшевшего жилищные условия в отчетном периоде в общей численности населения, состоящего на учете в качестве нуждающихся в жилых помещениях  (процентов)</t>
  </si>
  <si>
    <t>Количество граждан улучшивших жилищные условия</t>
  </si>
  <si>
    <t>Количество граждан состоящих на учете в качестве нуждающихся в жилых помещениях</t>
  </si>
  <si>
    <t>Показатель 14.  Уровень собираемости платежей населения за предоставленные жилищно-коммунальные услуги за отчетный период нарастающим итогом с начала года (процентов)</t>
  </si>
  <si>
    <t>Уровень</t>
  </si>
  <si>
    <t>Объем оплаты населением за оказанные жилищно-коммунальные услуги</t>
  </si>
  <si>
    <t>Объем начисленных населению за оказанные жилищно-коммунальные услуги</t>
  </si>
  <si>
    <t xml:space="preserve">               Показатель 15. Динамика численности граждан, зарегистрированных в качестве безработных за отчетный период нарастающим итогом с начала года к соответствующему периоду предыдущего года, (процентов)</t>
  </si>
  <si>
    <t>численность  безработных граждан, зарегистрированных в органах службы занятости</t>
  </si>
  <si>
    <t>численность безработныхграждан, зарегистрированных в органах службы занятости</t>
  </si>
  <si>
    <t xml:space="preserve">           Показатель 16. Доля трудоустроенных  граждан в общей численности граждан, обратившихся за содействием в органы службы занятости населения с целью поиска подходящей работы, за отчетный период нарастающим итогом с начала года (процентов) </t>
  </si>
  <si>
    <t>Численность трудоустроенных граждан, обратившихся за содействием в органы службы занятости населения</t>
  </si>
  <si>
    <t>Общая численность граждан, обратившихся за содействием в органы службы занятости населения</t>
  </si>
  <si>
    <t xml:space="preserve">        Показатель 17. Количество муниципальных услуг поселения, предоставленных на базе многофункционального центра предоставления государственных и муниципальных услуг, на 1 жителя за отчетный период нарастающим итогом с начала года
</t>
  </si>
  <si>
    <t>Единиц</t>
  </si>
  <si>
    <t>Количество муниципальных услуг предоставленных в МФЦ</t>
  </si>
  <si>
    <t xml:space="preserve">        Показатель 18.  Количество муниципальных услуг поселения, оказание которых возможно в электронном виде с использованием портала государственных и муниципальных услуг
</t>
  </si>
  <si>
    <t>Количество муниципальных услуг оказываемых в электронном виде</t>
  </si>
  <si>
    <t>Количество центров обслуживания</t>
  </si>
  <si>
    <t>Показатель 19. Количество функционирующих на территории поселения Центров обслуживания, в которых осуществляется подтверждение личности пользователя в Единой системе идентификации и аутентификации (ЕСИА)</t>
  </si>
  <si>
    <t xml:space="preserve"> Показатель 20. Доля граждан, прошедших регистрацию в Единой системе идентификации и аутентификации в Центрах обслуживания, в общей численности населения поселения  (процентов)</t>
  </si>
  <si>
    <t>Количество граждан, прошедших регистрацию в ЕСИА</t>
  </si>
  <si>
    <t>Показатель 21. Доля молодых людей в возрасте от 14 до 30 лет, охваченных мероприятиями по развитию здорового образа жизни и профилактике негативных проявлений в молодежной среде, духовно-нравственному и патриотическому воспитанию, в общей численности молодых людей в возрасте от 14 до 30 (процентов)</t>
  </si>
  <si>
    <t>Численность молодых людей в возрасте от 14 до 30 лет, охваченных мероприятиями</t>
  </si>
  <si>
    <t>Общая численнность молодежи поселения в возрасте от 14 до 30 лет</t>
  </si>
  <si>
    <t>Показатель 22 .Количество протоколов об администратиных правонарушениях, рассмотренных административной комиссией поселения в расчете на 1 000 жителей за отчетный период нарастающим итогом с начала года (единиц)</t>
  </si>
  <si>
    <t>количество протоколов об административных правонарушениях, рассмотренных административной комиссией поселения</t>
  </si>
  <si>
    <t>тыс.человек</t>
  </si>
  <si>
    <t>Показатель 12.Динамика поголовья крупного рогатого скота, овец и коз в хозяйствах всех категорий в пересчете на условные головы к соответствующему периоду прошлого года (процентов)</t>
  </si>
  <si>
    <t>поселений Чернышковского муниципального района за 3 квартал 2017 года</t>
  </si>
  <si>
    <t>3 квартал  2016</t>
  </si>
  <si>
    <t>3 квартал    2017</t>
  </si>
  <si>
    <t>3 квартал 2016</t>
  </si>
  <si>
    <t>3 квартал 2017</t>
  </si>
  <si>
    <t>3квартал 2017</t>
  </si>
  <si>
    <t>3 квартал      2017</t>
  </si>
  <si>
    <t>3 квартал   2017</t>
  </si>
  <si>
    <t>3 квартла 2017</t>
  </si>
  <si>
    <t>Результаты мониторинга  за             3 квартал 2017 года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</si>
</sst>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4" borderId="11" xfId="33" applyFont="1" applyFill="1" applyBorder="1" applyAlignment="1">
      <alignment vertical="center"/>
    </xf>
    <xf numFmtId="2" fontId="3" fillId="34" borderId="11" xfId="34" applyNumberFormat="1" applyFont="1" applyFill="1" applyBorder="1">
      <alignment horizontal="right" vertical="center"/>
    </xf>
    <xf numFmtId="172" fontId="3" fillId="34" borderId="11" xfId="34" applyNumberFormat="1" applyFont="1" applyFill="1" applyBorder="1">
      <alignment horizontal="right" vertical="center"/>
    </xf>
    <xf numFmtId="2" fontId="45" fillId="0" borderId="0" xfId="0" applyNumberFormat="1" applyFont="1" applyAlignment="1">
      <alignment/>
    </xf>
    <xf numFmtId="0" fontId="45" fillId="0" borderId="13" xfId="0" applyFont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vertical="center"/>
    </xf>
    <xf numFmtId="1" fontId="3" fillId="34" borderId="11" xfId="34" applyNumberFormat="1" applyFont="1" applyFill="1" applyBorder="1">
      <alignment horizontal="right" vertical="center"/>
    </xf>
    <xf numFmtId="0" fontId="3" fillId="34" borderId="0" xfId="0" applyFont="1" applyFill="1" applyAlignment="1">
      <alignment/>
    </xf>
    <xf numFmtId="17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" fontId="45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172" fontId="3" fillId="0" borderId="0" xfId="34" applyNumberFormat="1" applyFont="1" applyFill="1" applyBorder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8" fillId="34" borderId="0" xfId="0" applyFont="1" applyFill="1" applyAlignment="1">
      <alignment vertical="top" wrapText="1"/>
    </xf>
    <xf numFmtId="1" fontId="3" fillId="2" borderId="11" xfId="34" applyNumberFormat="1" applyFont="1" applyFill="1" applyBorder="1">
      <alignment horizontal="right" vertical="center"/>
    </xf>
    <xf numFmtId="0" fontId="8" fillId="34" borderId="12" xfId="0" applyFont="1" applyFill="1" applyBorder="1" applyAlignment="1">
      <alignment horizontal="center" vertical="center" wrapText="1"/>
    </xf>
    <xf numFmtId="2" fontId="3" fillId="36" borderId="14" xfId="34" applyNumberFormat="1" applyFont="1" applyFill="1" applyBorder="1" applyProtection="1">
      <alignment horizontal="right" vertical="center"/>
      <protection/>
    </xf>
    <xf numFmtId="1" fontId="3" fillId="36" borderId="14" xfId="34" applyNumberFormat="1" applyFont="1" applyFill="1" applyBorder="1" applyProtection="1">
      <alignment horizontal="right" vertic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 wrapText="1"/>
    </xf>
    <xf numFmtId="1" fontId="3" fillId="2" borderId="17" xfId="34" applyNumberFormat="1" applyFont="1" applyFill="1" applyBorder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1" fontId="3" fillId="3" borderId="11" xfId="34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2" fontId="3" fillId="35" borderId="11" xfId="34" applyNumberFormat="1" applyFont="1" applyFill="1" applyBorder="1">
      <alignment horizontal="right" vertical="center"/>
    </xf>
    <xf numFmtId="2" fontId="3" fillId="37" borderId="11" xfId="34" applyNumberFormat="1" applyFont="1" applyFill="1" applyBorder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174" fontId="3" fillId="34" borderId="11" xfId="34" applyNumberFormat="1" applyFont="1" applyFill="1" applyBorder="1">
      <alignment horizontal="right" vertical="center"/>
    </xf>
    <xf numFmtId="0" fontId="9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/>
    </xf>
    <xf numFmtId="172" fontId="3" fillId="34" borderId="19" xfId="34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72" fontId="3" fillId="34" borderId="11" xfId="34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72" fontId="3" fillId="3" borderId="11" xfId="34" applyNumberFormat="1" applyFont="1" applyFill="1" applyBorder="1" applyAlignment="1">
      <alignment horizontal="center" vertical="center"/>
    </xf>
    <xf numFmtId="2" fontId="3" fillId="38" borderId="14" xfId="34" applyNumberFormat="1" applyFont="1" applyFill="1" applyBorder="1" applyProtection="1">
      <alignment horizontal="right" vertical="center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74" fontId="3" fillId="34" borderId="17" xfId="34" applyNumberFormat="1" applyFont="1" applyFill="1" applyBorder="1">
      <alignment horizontal="right" vertical="center"/>
    </xf>
    <xf numFmtId="1" fontId="3" fillId="39" borderId="11" xfId="34" applyNumberFormat="1" applyFont="1" applyFill="1" applyBorder="1">
      <alignment horizontal="right" vertical="center"/>
    </xf>
    <xf numFmtId="1" fontId="3" fillId="40" borderId="14" xfId="34" applyNumberFormat="1" applyFont="1" applyFill="1" applyBorder="1" applyProtection="1">
      <alignment horizontal="right" vertical="center"/>
      <protection/>
    </xf>
    <xf numFmtId="1" fontId="3" fillId="41" borderId="14" xfId="34" applyNumberFormat="1" applyFont="1" applyFill="1" applyBorder="1" applyProtection="1">
      <alignment horizontal="right" vertical="center"/>
      <protection/>
    </xf>
    <xf numFmtId="0" fontId="8" fillId="6" borderId="15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2" fontId="3" fillId="35" borderId="11" xfId="34" applyNumberFormat="1" applyFont="1" applyFill="1" applyBorder="1" applyAlignment="1">
      <alignment horizontal="center" vertical="center"/>
    </xf>
    <xf numFmtId="1" fontId="3" fillId="35" borderId="17" xfId="34" applyNumberFormat="1" applyFont="1" applyFill="1" applyBorder="1" applyAlignment="1">
      <alignment horizontal="center" vertical="center"/>
    </xf>
    <xf numFmtId="1" fontId="3" fillId="35" borderId="25" xfId="34" applyNumberFormat="1" applyFont="1" applyFill="1" applyBorder="1" applyAlignment="1">
      <alignment horizontal="center" vertical="center"/>
    </xf>
    <xf numFmtId="1" fontId="3" fillId="35" borderId="19" xfId="34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2" fontId="3" fillId="37" borderId="11" xfId="34" applyNumberFormat="1" applyFont="1" applyFill="1" applyBorder="1" applyAlignment="1">
      <alignment horizontal="center" vertical="center"/>
    </xf>
    <xf numFmtId="1" fontId="3" fillId="34" borderId="17" xfId="34" applyNumberFormat="1" applyFont="1" applyFill="1" applyBorder="1" applyAlignment="1">
      <alignment horizontal="center" vertical="center"/>
    </xf>
    <xf numFmtId="1" fontId="3" fillId="34" borderId="25" xfId="34" applyNumberFormat="1" applyFont="1" applyFill="1" applyBorder="1" applyAlignment="1">
      <alignment horizontal="center" vertical="center"/>
    </xf>
    <xf numFmtId="1" fontId="3" fillId="34" borderId="19" xfId="34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3" fillId="37" borderId="17" xfId="34" applyNumberFormat="1" applyFont="1" applyFill="1" applyBorder="1" applyAlignment="1">
      <alignment horizontal="center" vertical="center"/>
    </xf>
    <xf numFmtId="1" fontId="3" fillId="37" borderId="25" xfId="34" applyNumberFormat="1" applyFont="1" applyFill="1" applyBorder="1" applyAlignment="1">
      <alignment horizontal="center" vertical="center"/>
    </xf>
    <xf numFmtId="1" fontId="3" fillId="37" borderId="19" xfId="34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 vertical="center" textRotation="90" wrapText="1"/>
    </xf>
    <xf numFmtId="2" fontId="3" fillId="0" borderId="11" xfId="34" applyNumberFormat="1" applyFont="1" applyFill="1" applyBorder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4"/>
  <sheetViews>
    <sheetView tabSelected="1" view="pageBreakPreview" zoomScale="85" zoomScaleNormal="81" zoomScaleSheetLayoutView="85" zoomScalePageLayoutView="0" workbookViewId="0" topLeftCell="A5">
      <pane xSplit="1" topLeftCell="B1" activePane="topRight" state="frozen"/>
      <selection pane="topLeft" activeCell="A1" sqref="A1"/>
      <selection pane="topRight" activeCell="DH19" sqref="DH19"/>
    </sheetView>
  </sheetViews>
  <sheetFormatPr defaultColWidth="9.140625" defaultRowHeight="15"/>
  <cols>
    <col min="1" max="1" width="20.8515625" style="2" customWidth="1"/>
    <col min="2" max="2" width="11.140625" style="2" customWidth="1"/>
    <col min="3" max="3" width="12.140625" style="2" customWidth="1"/>
    <col min="4" max="4" width="9.140625" style="2" customWidth="1"/>
    <col min="5" max="5" width="9.8515625" style="2" customWidth="1"/>
    <col min="6" max="8" width="9.140625" style="2" customWidth="1"/>
    <col min="9" max="9" width="10.8515625" style="2" customWidth="1"/>
    <col min="10" max="10" width="11.140625" style="2" customWidth="1"/>
    <col min="11" max="14" width="9.140625" style="2" customWidth="1"/>
    <col min="15" max="15" width="10.7109375" style="2" customWidth="1"/>
    <col min="16" max="18" width="9.140625" style="2" customWidth="1"/>
    <col min="19" max="19" width="10.28125" style="2" customWidth="1"/>
    <col min="20" max="20" width="11.7109375" style="2" customWidth="1"/>
    <col min="21" max="24" width="9.140625" style="2" customWidth="1"/>
    <col min="25" max="25" width="8.421875" style="2" customWidth="1"/>
    <col min="26" max="26" width="9.140625" style="2" customWidth="1"/>
    <col min="27" max="28" width="10.28125" style="2" customWidth="1"/>
    <col min="29" max="29" width="9.140625" style="2" customWidth="1"/>
    <col min="30" max="30" width="11.28125" style="2" customWidth="1"/>
    <col min="31" max="31" width="9.140625" style="2" customWidth="1"/>
    <col min="32" max="32" width="12.8515625" style="2" customWidth="1"/>
    <col min="33" max="33" width="10.140625" style="2" customWidth="1"/>
    <col min="34" max="34" width="9.421875" style="2" customWidth="1"/>
    <col min="35" max="35" width="11.421875" style="2" customWidth="1"/>
    <col min="36" max="36" width="9.140625" style="2" customWidth="1"/>
    <col min="37" max="37" width="11.28125" style="2" customWidth="1"/>
    <col min="38" max="38" width="10.57421875" style="2" customWidth="1"/>
    <col min="39" max="39" width="9.140625" style="2" customWidth="1"/>
    <col min="40" max="40" width="10.00390625" style="2" customWidth="1"/>
    <col min="41" max="41" width="9.140625" style="2" customWidth="1"/>
    <col min="42" max="42" width="11.28125" style="2" customWidth="1"/>
    <col min="43" max="43" width="10.8515625" style="2" customWidth="1"/>
    <col min="44" max="44" width="9.28125" style="2" bestFit="1" customWidth="1"/>
    <col min="45" max="45" width="11.57421875" style="2" customWidth="1"/>
    <col min="46" max="46" width="10.28125" style="2" customWidth="1"/>
    <col min="47" max="49" width="9.140625" style="2" customWidth="1"/>
    <col min="50" max="50" width="9.7109375" style="2" customWidth="1"/>
    <col min="51" max="52" width="9.140625" style="2" customWidth="1"/>
    <col min="53" max="53" width="10.28125" style="2" customWidth="1"/>
    <col min="54" max="54" width="9.140625" style="2" customWidth="1"/>
    <col min="55" max="55" width="11.140625" style="2" customWidth="1"/>
    <col min="56" max="57" width="9.140625" style="2" customWidth="1"/>
    <col min="58" max="58" width="12.140625" style="2" customWidth="1"/>
    <col min="59" max="59" width="10.57421875" style="2" bestFit="1" customWidth="1"/>
    <col min="60" max="60" width="9.8515625" style="2" customWidth="1"/>
    <col min="61" max="61" width="9.140625" style="2" customWidth="1"/>
    <col min="62" max="62" width="10.7109375" style="2" customWidth="1"/>
    <col min="63" max="63" width="11.7109375" style="2" customWidth="1"/>
    <col min="64" max="66" width="9.140625" style="2" customWidth="1"/>
    <col min="67" max="67" width="12.28125" style="2" customWidth="1"/>
    <col min="68" max="68" width="13.28125" style="2" customWidth="1"/>
    <col min="69" max="69" width="9.140625" style="2" customWidth="1"/>
    <col min="70" max="70" width="9.421875" style="2" customWidth="1"/>
    <col min="71" max="71" width="9.140625" style="2" customWidth="1"/>
    <col min="72" max="73" width="10.28125" style="2" customWidth="1"/>
    <col min="74" max="74" width="12.140625" style="2" customWidth="1"/>
    <col min="75" max="75" width="11.00390625" style="2" customWidth="1"/>
    <col min="76" max="76" width="9.140625" style="2" customWidth="1"/>
    <col min="77" max="77" width="11.57421875" style="2" customWidth="1"/>
    <col min="78" max="78" width="11.00390625" style="2" customWidth="1"/>
    <col min="79" max="79" width="9.140625" style="2" customWidth="1"/>
    <col min="80" max="80" width="9.7109375" style="2" customWidth="1"/>
    <col min="81" max="82" width="9.140625" style="2" customWidth="1"/>
    <col min="83" max="84" width="9.8515625" style="2" customWidth="1"/>
    <col min="85" max="85" width="11.28125" style="2" customWidth="1"/>
    <col min="86" max="88" width="9.140625" style="2" customWidth="1"/>
    <col min="89" max="89" width="2.57421875" style="2" customWidth="1"/>
    <col min="90" max="90" width="12.421875" style="2" customWidth="1"/>
    <col min="91" max="91" width="9.28125" style="2" customWidth="1"/>
    <col min="92" max="92" width="9.140625" style="2" customWidth="1"/>
    <col min="93" max="93" width="8.421875" style="2" customWidth="1"/>
    <col min="94" max="94" width="5.140625" style="2" hidden="1" customWidth="1"/>
    <col min="95" max="95" width="10.7109375" style="2" customWidth="1"/>
    <col min="96" max="96" width="9.140625" style="2" customWidth="1"/>
    <col min="97" max="98" width="10.28125" style="2" customWidth="1"/>
    <col min="99" max="99" width="9.140625" style="2" customWidth="1"/>
    <col min="100" max="100" width="10.00390625" style="2" customWidth="1"/>
    <col min="101" max="101" width="9.140625" style="2" customWidth="1"/>
    <col min="102" max="102" width="12.140625" style="2" customWidth="1"/>
    <col min="103" max="103" width="10.8515625" style="2" customWidth="1"/>
    <col min="104" max="104" width="9.140625" style="2" customWidth="1"/>
    <col min="105" max="105" width="10.28125" style="2" customWidth="1"/>
    <col min="106" max="106" width="9.140625" style="2" customWidth="1"/>
    <col min="107" max="107" width="10.140625" style="2" customWidth="1"/>
    <col min="108" max="108" width="10.28125" style="2" customWidth="1"/>
    <col min="109" max="109" width="9.140625" style="2" customWidth="1"/>
    <col min="110" max="110" width="10.28125" style="2" customWidth="1"/>
    <col min="111" max="111" width="9.140625" style="2" customWidth="1"/>
    <col min="112" max="112" width="12.8515625" style="2" customWidth="1"/>
    <col min="113" max="113" width="11.8515625" style="2" customWidth="1"/>
    <col min="114" max="117" width="9.00390625" style="2" customWidth="1"/>
    <col min="118" max="119" width="9.140625" style="2" customWidth="1"/>
    <col min="120" max="16384" width="9.140625" style="2" customWidth="1"/>
  </cols>
  <sheetData>
    <row r="1" spans="1:119" ht="21" customHeight="1">
      <c r="A1" s="1"/>
      <c r="B1" s="145" t="s">
        <v>32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DJ1" s="29"/>
      <c r="DK1" s="114"/>
      <c r="DL1" s="114"/>
      <c r="DM1" s="114"/>
      <c r="DN1" s="114"/>
      <c r="DO1" s="114"/>
    </row>
    <row r="2" spans="1:119" ht="18" customHeight="1" thickBot="1">
      <c r="A2" s="1"/>
      <c r="B2" s="146" t="s">
        <v>92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DI2" s="29"/>
      <c r="DJ2" s="30"/>
      <c r="DK2" s="115"/>
      <c r="DL2" s="115"/>
      <c r="DM2" s="115"/>
      <c r="DN2" s="115"/>
      <c r="DO2" s="115"/>
    </row>
    <row r="3" spans="1:119" s="3" customFormat="1" ht="15.75" customHeight="1" thickBot="1">
      <c r="A3" s="140" t="s">
        <v>0</v>
      </c>
      <c r="B3" s="147" t="s">
        <v>41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9" t="s">
        <v>62</v>
      </c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50" t="s">
        <v>101</v>
      </c>
      <c r="DI3" s="150"/>
      <c r="DJ3" s="31"/>
      <c r="DK3" s="115"/>
      <c r="DL3" s="115"/>
      <c r="DM3" s="115"/>
      <c r="DN3" s="115"/>
      <c r="DO3" s="115"/>
    </row>
    <row r="4" spans="1:119" s="3" customFormat="1" ht="115.5" customHeight="1">
      <c r="A4" s="141"/>
      <c r="B4" s="127" t="s">
        <v>42</v>
      </c>
      <c r="C4" s="128"/>
      <c r="D4" s="128"/>
      <c r="E4" s="128"/>
      <c r="F4" s="129"/>
      <c r="G4" s="127" t="s">
        <v>43</v>
      </c>
      <c r="H4" s="128"/>
      <c r="I4" s="128"/>
      <c r="J4" s="128"/>
      <c r="K4" s="129"/>
      <c r="L4" s="127" t="s">
        <v>44</v>
      </c>
      <c r="M4" s="128"/>
      <c r="N4" s="128"/>
      <c r="O4" s="128"/>
      <c r="P4" s="129"/>
      <c r="Q4" s="127" t="s">
        <v>45</v>
      </c>
      <c r="R4" s="128"/>
      <c r="S4" s="128"/>
      <c r="T4" s="128"/>
      <c r="U4" s="129"/>
      <c r="V4" s="127" t="s">
        <v>47</v>
      </c>
      <c r="W4" s="128"/>
      <c r="X4" s="128"/>
      <c r="Y4" s="128"/>
      <c r="Z4" s="129"/>
      <c r="AA4" s="127" t="s">
        <v>48</v>
      </c>
      <c r="AB4" s="128"/>
      <c r="AC4" s="128"/>
      <c r="AD4" s="128"/>
      <c r="AE4" s="129"/>
      <c r="AF4" s="127" t="s">
        <v>54</v>
      </c>
      <c r="AG4" s="128"/>
      <c r="AH4" s="128"/>
      <c r="AI4" s="128"/>
      <c r="AJ4" s="129"/>
      <c r="AK4" s="137" t="s">
        <v>55</v>
      </c>
      <c r="AL4" s="138"/>
      <c r="AM4" s="138"/>
      <c r="AN4" s="138"/>
      <c r="AO4" s="139"/>
      <c r="AP4" s="127" t="s">
        <v>53</v>
      </c>
      <c r="AQ4" s="128"/>
      <c r="AR4" s="128"/>
      <c r="AS4" s="128"/>
      <c r="AT4" s="129"/>
      <c r="AU4" s="127" t="s">
        <v>56</v>
      </c>
      <c r="AV4" s="128"/>
      <c r="AW4" s="128"/>
      <c r="AX4" s="128"/>
      <c r="AY4" s="129"/>
      <c r="AZ4" s="127" t="s">
        <v>39</v>
      </c>
      <c r="BA4" s="128"/>
      <c r="BB4" s="128"/>
      <c r="BC4" s="128"/>
      <c r="BD4" s="129"/>
      <c r="BE4" s="127" t="s">
        <v>91</v>
      </c>
      <c r="BF4" s="128"/>
      <c r="BG4" s="128"/>
      <c r="BH4" s="128"/>
      <c r="BI4" s="129"/>
      <c r="BJ4" s="127" t="s">
        <v>63</v>
      </c>
      <c r="BK4" s="128"/>
      <c r="BL4" s="128"/>
      <c r="BM4" s="128"/>
      <c r="BN4" s="129"/>
      <c r="BO4" s="127" t="s">
        <v>66</v>
      </c>
      <c r="BP4" s="128"/>
      <c r="BQ4" s="128"/>
      <c r="BR4" s="128"/>
      <c r="BS4" s="129"/>
      <c r="BT4" s="127" t="s">
        <v>70</v>
      </c>
      <c r="BU4" s="128"/>
      <c r="BV4" s="128"/>
      <c r="BW4" s="128"/>
      <c r="BX4" s="129"/>
      <c r="BY4" s="127" t="s">
        <v>73</v>
      </c>
      <c r="BZ4" s="128"/>
      <c r="CA4" s="128"/>
      <c r="CB4" s="128"/>
      <c r="CC4" s="129"/>
      <c r="CD4" s="127" t="s">
        <v>76</v>
      </c>
      <c r="CE4" s="128"/>
      <c r="CF4" s="128"/>
      <c r="CG4" s="128"/>
      <c r="CH4" s="129"/>
      <c r="CI4" s="127" t="s">
        <v>79</v>
      </c>
      <c r="CJ4" s="128"/>
      <c r="CK4" s="128"/>
      <c r="CL4" s="128"/>
      <c r="CM4" s="129"/>
      <c r="CN4" s="118" t="s">
        <v>82</v>
      </c>
      <c r="CO4" s="118"/>
      <c r="CP4" s="118"/>
      <c r="CQ4" s="118"/>
      <c r="CR4" s="118"/>
      <c r="CS4" s="118" t="s">
        <v>83</v>
      </c>
      <c r="CT4" s="118"/>
      <c r="CU4" s="118"/>
      <c r="CV4" s="118"/>
      <c r="CW4" s="118"/>
      <c r="CX4" s="118" t="s">
        <v>85</v>
      </c>
      <c r="CY4" s="118"/>
      <c r="CZ4" s="118"/>
      <c r="DA4" s="118"/>
      <c r="DB4" s="118"/>
      <c r="DC4" s="118" t="s">
        <v>88</v>
      </c>
      <c r="DD4" s="118"/>
      <c r="DE4" s="118"/>
      <c r="DF4" s="143"/>
      <c r="DG4" s="143"/>
      <c r="DH4" s="150"/>
      <c r="DI4" s="150"/>
      <c r="DJ4" s="32"/>
      <c r="DK4" s="116"/>
      <c r="DL4" s="116"/>
      <c r="DM4" s="116"/>
      <c r="DN4" s="116"/>
      <c r="DO4" s="116"/>
    </row>
    <row r="5" spans="1:119" s="3" customFormat="1" ht="15">
      <c r="A5" s="141"/>
      <c r="B5" s="119">
        <v>1</v>
      </c>
      <c r="C5" s="120"/>
      <c r="D5" s="120"/>
      <c r="E5" s="120"/>
      <c r="F5" s="130"/>
      <c r="G5" s="119">
        <v>2</v>
      </c>
      <c r="H5" s="120"/>
      <c r="I5" s="120"/>
      <c r="J5" s="120"/>
      <c r="K5" s="130"/>
      <c r="L5" s="119">
        <v>3</v>
      </c>
      <c r="M5" s="120"/>
      <c r="N5" s="120"/>
      <c r="O5" s="120"/>
      <c r="P5" s="130"/>
      <c r="Q5" s="119">
        <v>4</v>
      </c>
      <c r="R5" s="120"/>
      <c r="S5" s="120"/>
      <c r="T5" s="120"/>
      <c r="U5" s="130"/>
      <c r="V5" s="119">
        <v>5</v>
      </c>
      <c r="W5" s="120"/>
      <c r="X5" s="120"/>
      <c r="Y5" s="120"/>
      <c r="Z5" s="130"/>
      <c r="AA5" s="119">
        <v>6</v>
      </c>
      <c r="AB5" s="120"/>
      <c r="AC5" s="120"/>
      <c r="AD5" s="120"/>
      <c r="AE5" s="130"/>
      <c r="AF5" s="119">
        <v>7</v>
      </c>
      <c r="AG5" s="120"/>
      <c r="AH5" s="120"/>
      <c r="AI5" s="120"/>
      <c r="AJ5" s="130"/>
      <c r="AK5" s="119">
        <v>8</v>
      </c>
      <c r="AL5" s="120"/>
      <c r="AM5" s="120"/>
      <c r="AN5" s="120"/>
      <c r="AO5" s="130"/>
      <c r="AP5" s="119">
        <v>9</v>
      </c>
      <c r="AQ5" s="120"/>
      <c r="AR5" s="120"/>
      <c r="AS5" s="120"/>
      <c r="AT5" s="130"/>
      <c r="AU5" s="119">
        <v>10</v>
      </c>
      <c r="AV5" s="120"/>
      <c r="AW5" s="120"/>
      <c r="AX5" s="120"/>
      <c r="AY5" s="130"/>
      <c r="AZ5" s="119">
        <v>11</v>
      </c>
      <c r="BA5" s="120"/>
      <c r="BB5" s="120"/>
      <c r="BC5" s="120"/>
      <c r="BD5" s="144"/>
      <c r="BE5" s="119">
        <v>12</v>
      </c>
      <c r="BF5" s="120"/>
      <c r="BG5" s="120"/>
      <c r="BH5" s="120"/>
      <c r="BI5" s="130"/>
      <c r="BJ5" s="119">
        <v>13</v>
      </c>
      <c r="BK5" s="120"/>
      <c r="BL5" s="120"/>
      <c r="BM5" s="120"/>
      <c r="BN5" s="130"/>
      <c r="BO5" s="119">
        <v>14</v>
      </c>
      <c r="BP5" s="120"/>
      <c r="BQ5" s="120"/>
      <c r="BR5" s="120"/>
      <c r="BS5" s="130"/>
      <c r="BT5" s="119">
        <v>15</v>
      </c>
      <c r="BU5" s="120"/>
      <c r="BV5" s="120"/>
      <c r="BW5" s="120"/>
      <c r="BX5" s="130"/>
      <c r="BY5" s="119">
        <v>16</v>
      </c>
      <c r="BZ5" s="120"/>
      <c r="CA5" s="120"/>
      <c r="CB5" s="120"/>
      <c r="CC5" s="130"/>
      <c r="CD5" s="119">
        <v>17</v>
      </c>
      <c r="CE5" s="120"/>
      <c r="CF5" s="120"/>
      <c r="CG5" s="120"/>
      <c r="CH5" s="130"/>
      <c r="CI5" s="119">
        <v>18</v>
      </c>
      <c r="CJ5" s="120"/>
      <c r="CK5" s="120"/>
      <c r="CL5" s="120"/>
      <c r="CM5" s="130"/>
      <c r="CN5" s="121">
        <v>19</v>
      </c>
      <c r="CO5" s="121"/>
      <c r="CP5" s="121"/>
      <c r="CQ5" s="121"/>
      <c r="CR5" s="121"/>
      <c r="CS5" s="121">
        <v>20</v>
      </c>
      <c r="CT5" s="121"/>
      <c r="CU5" s="121"/>
      <c r="CV5" s="121"/>
      <c r="CW5" s="121"/>
      <c r="CX5" s="119">
        <v>21</v>
      </c>
      <c r="CY5" s="120"/>
      <c r="CZ5" s="120"/>
      <c r="DA5" s="120"/>
      <c r="DB5" s="120"/>
      <c r="DC5" s="121">
        <v>22</v>
      </c>
      <c r="DD5" s="121"/>
      <c r="DE5" s="121"/>
      <c r="DF5" s="119"/>
      <c r="DG5" s="119"/>
      <c r="DH5" s="150"/>
      <c r="DI5" s="150"/>
      <c r="DJ5" s="26"/>
      <c r="DK5" s="26"/>
      <c r="DL5" s="26"/>
      <c r="DM5" s="26"/>
      <c r="DN5" s="26"/>
      <c r="DO5" s="26"/>
    </row>
    <row r="6" spans="1:119" s="8" customFormat="1" ht="42" customHeight="1">
      <c r="A6" s="141"/>
      <c r="B6" s="132" t="s">
        <v>1</v>
      </c>
      <c r="C6" s="133"/>
      <c r="D6" s="134"/>
      <c r="E6" s="60"/>
      <c r="F6" s="81" t="s">
        <v>2</v>
      </c>
      <c r="G6" s="101" t="s">
        <v>1</v>
      </c>
      <c r="H6" s="102"/>
      <c r="I6" s="103"/>
      <c r="J6" s="56"/>
      <c r="K6" s="81" t="s">
        <v>2</v>
      </c>
      <c r="L6" s="101" t="s">
        <v>1</v>
      </c>
      <c r="M6" s="102"/>
      <c r="N6" s="103"/>
      <c r="O6" s="56"/>
      <c r="P6" s="84" t="s">
        <v>2</v>
      </c>
      <c r="Q6" s="101" t="s">
        <v>1</v>
      </c>
      <c r="R6" s="102"/>
      <c r="S6" s="103"/>
      <c r="T6" s="56"/>
      <c r="U6" s="81" t="s">
        <v>2</v>
      </c>
      <c r="V6" s="101" t="s">
        <v>1</v>
      </c>
      <c r="W6" s="102"/>
      <c r="X6" s="103"/>
      <c r="Y6" s="56"/>
      <c r="Z6" s="84" t="s">
        <v>2</v>
      </c>
      <c r="AA6" s="101" t="s">
        <v>1</v>
      </c>
      <c r="AB6" s="102"/>
      <c r="AC6" s="103"/>
      <c r="AD6" s="56"/>
      <c r="AE6" s="84" t="s">
        <v>2</v>
      </c>
      <c r="AF6" s="101" t="s">
        <v>1</v>
      </c>
      <c r="AG6" s="102"/>
      <c r="AH6" s="103"/>
      <c r="AI6" s="56"/>
      <c r="AJ6" s="84" t="s">
        <v>2</v>
      </c>
      <c r="AK6" s="131" t="s">
        <v>1</v>
      </c>
      <c r="AL6" s="124"/>
      <c r="AM6" s="125"/>
      <c r="AN6" s="56"/>
      <c r="AO6" s="81" t="s">
        <v>2</v>
      </c>
      <c r="AP6" s="101" t="s">
        <v>1</v>
      </c>
      <c r="AQ6" s="102"/>
      <c r="AR6" s="103"/>
      <c r="AS6" s="56"/>
      <c r="AT6" s="84" t="s">
        <v>2</v>
      </c>
      <c r="AU6" s="101" t="s">
        <v>1</v>
      </c>
      <c r="AV6" s="102"/>
      <c r="AW6" s="103"/>
      <c r="AX6" s="56"/>
      <c r="AY6" s="84" t="s">
        <v>2</v>
      </c>
      <c r="AZ6" s="101" t="s">
        <v>1</v>
      </c>
      <c r="BA6" s="102"/>
      <c r="BB6" s="103"/>
      <c r="BC6" s="54"/>
      <c r="BD6" s="84" t="s">
        <v>2</v>
      </c>
      <c r="BE6" s="131" t="s">
        <v>1</v>
      </c>
      <c r="BF6" s="124"/>
      <c r="BG6" s="125"/>
      <c r="BH6" s="56"/>
      <c r="BI6" s="84" t="s">
        <v>2</v>
      </c>
      <c r="BJ6" s="131" t="s">
        <v>1</v>
      </c>
      <c r="BK6" s="124"/>
      <c r="BL6" s="125"/>
      <c r="BM6" s="56"/>
      <c r="BN6" s="81" t="s">
        <v>2</v>
      </c>
      <c r="BO6" s="131" t="s">
        <v>1</v>
      </c>
      <c r="BP6" s="124"/>
      <c r="BQ6" s="125"/>
      <c r="BR6" s="56"/>
      <c r="BS6" s="84" t="s">
        <v>2</v>
      </c>
      <c r="BT6" s="131" t="s">
        <v>1</v>
      </c>
      <c r="BU6" s="124"/>
      <c r="BV6" s="125"/>
      <c r="BW6" s="56"/>
      <c r="BX6" s="84" t="s">
        <v>2</v>
      </c>
      <c r="BY6" s="131" t="s">
        <v>1</v>
      </c>
      <c r="BZ6" s="124"/>
      <c r="CA6" s="125"/>
      <c r="CB6" s="56"/>
      <c r="CC6" s="84" t="s">
        <v>2</v>
      </c>
      <c r="CD6" s="101" t="s">
        <v>1</v>
      </c>
      <c r="CE6" s="102"/>
      <c r="CF6" s="103"/>
      <c r="CG6" s="56"/>
      <c r="CH6" s="81" t="s">
        <v>2</v>
      </c>
      <c r="CI6" s="101" t="s">
        <v>1</v>
      </c>
      <c r="CJ6" s="102"/>
      <c r="CK6" s="103"/>
      <c r="CL6" s="56"/>
      <c r="CM6" s="81" t="s">
        <v>2</v>
      </c>
      <c r="CN6" s="101" t="s">
        <v>1</v>
      </c>
      <c r="CO6" s="102"/>
      <c r="CP6" s="103"/>
      <c r="CQ6" s="56"/>
      <c r="CR6" s="81" t="s">
        <v>2</v>
      </c>
      <c r="CS6" s="124" t="s">
        <v>1</v>
      </c>
      <c r="CT6" s="124"/>
      <c r="CU6" s="125"/>
      <c r="CV6" s="56"/>
      <c r="CW6" s="84" t="s">
        <v>2</v>
      </c>
      <c r="CX6" s="124" t="s">
        <v>1</v>
      </c>
      <c r="CY6" s="124"/>
      <c r="CZ6" s="125"/>
      <c r="DA6" s="56"/>
      <c r="DB6" s="81" t="s">
        <v>2</v>
      </c>
      <c r="DC6" s="101" t="s">
        <v>1</v>
      </c>
      <c r="DD6" s="102"/>
      <c r="DE6" s="103"/>
      <c r="DF6" s="55"/>
      <c r="DG6" s="81" t="s">
        <v>2</v>
      </c>
      <c r="DH6" s="150"/>
      <c r="DI6" s="150"/>
      <c r="DJ6" s="33"/>
      <c r="DK6" s="33"/>
      <c r="DL6" s="33"/>
      <c r="DM6" s="33"/>
      <c r="DN6" s="33"/>
      <c r="DO6" s="33"/>
    </row>
    <row r="7" spans="1:119" s="8" customFormat="1" ht="158.25" customHeight="1">
      <c r="A7" s="141"/>
      <c r="B7" s="135" t="s">
        <v>3</v>
      </c>
      <c r="C7" s="136"/>
      <c r="D7" s="108" t="s">
        <v>4</v>
      </c>
      <c r="E7" s="108" t="s">
        <v>12</v>
      </c>
      <c r="F7" s="82"/>
      <c r="G7" s="135" t="s">
        <v>6</v>
      </c>
      <c r="H7" s="136"/>
      <c r="I7" s="108" t="s">
        <v>7</v>
      </c>
      <c r="J7" s="108" t="s">
        <v>12</v>
      </c>
      <c r="K7" s="82"/>
      <c r="L7" s="135" t="s">
        <v>8</v>
      </c>
      <c r="M7" s="136"/>
      <c r="N7" s="108" t="s">
        <v>7</v>
      </c>
      <c r="O7" s="52" t="s">
        <v>12</v>
      </c>
      <c r="P7" s="85"/>
      <c r="Q7" s="135" t="s">
        <v>10</v>
      </c>
      <c r="R7" s="136"/>
      <c r="S7" s="108" t="s">
        <v>7</v>
      </c>
      <c r="T7" s="52" t="s">
        <v>12</v>
      </c>
      <c r="U7" s="82"/>
      <c r="V7" s="9" t="s">
        <v>46</v>
      </c>
      <c r="W7" s="9" t="s">
        <v>11</v>
      </c>
      <c r="X7" s="108" t="s">
        <v>9</v>
      </c>
      <c r="Y7" s="52" t="s">
        <v>12</v>
      </c>
      <c r="Z7" s="85"/>
      <c r="AA7" s="9" t="s">
        <v>14</v>
      </c>
      <c r="AB7" s="9" t="s">
        <v>11</v>
      </c>
      <c r="AC7" s="108" t="s">
        <v>9</v>
      </c>
      <c r="AD7" s="52" t="s">
        <v>12</v>
      </c>
      <c r="AE7" s="85"/>
      <c r="AF7" s="42" t="s">
        <v>49</v>
      </c>
      <c r="AG7" s="42" t="s">
        <v>11</v>
      </c>
      <c r="AH7" s="108" t="s">
        <v>9</v>
      </c>
      <c r="AI7" s="52" t="s">
        <v>12</v>
      </c>
      <c r="AJ7" s="85"/>
      <c r="AK7" s="43" t="s">
        <v>51</v>
      </c>
      <c r="AL7" s="43" t="s">
        <v>50</v>
      </c>
      <c r="AM7" s="108" t="s">
        <v>9</v>
      </c>
      <c r="AN7" s="52" t="s">
        <v>12</v>
      </c>
      <c r="AO7" s="82"/>
      <c r="AP7" s="9" t="s">
        <v>52</v>
      </c>
      <c r="AQ7" s="43" t="s">
        <v>50</v>
      </c>
      <c r="AR7" s="108" t="s">
        <v>4</v>
      </c>
      <c r="AS7" s="52" t="s">
        <v>12</v>
      </c>
      <c r="AT7" s="85"/>
      <c r="AU7" s="42" t="s">
        <v>57</v>
      </c>
      <c r="AV7" s="42" t="s">
        <v>58</v>
      </c>
      <c r="AW7" s="108" t="s">
        <v>59</v>
      </c>
      <c r="AX7" s="52" t="s">
        <v>12</v>
      </c>
      <c r="AY7" s="85"/>
      <c r="AZ7" s="9" t="s">
        <v>37</v>
      </c>
      <c r="BA7" s="9" t="s">
        <v>37</v>
      </c>
      <c r="BB7" s="108" t="s">
        <v>7</v>
      </c>
      <c r="BC7" s="52" t="s">
        <v>12</v>
      </c>
      <c r="BD7" s="85"/>
      <c r="BE7" s="9" t="s">
        <v>61</v>
      </c>
      <c r="BF7" s="9" t="s">
        <v>61</v>
      </c>
      <c r="BG7" s="108" t="s">
        <v>7</v>
      </c>
      <c r="BH7" s="52" t="s">
        <v>12</v>
      </c>
      <c r="BI7" s="85"/>
      <c r="BJ7" s="9" t="s">
        <v>64</v>
      </c>
      <c r="BK7" s="9" t="s">
        <v>65</v>
      </c>
      <c r="BL7" s="108" t="s">
        <v>9</v>
      </c>
      <c r="BM7" s="52" t="s">
        <v>12</v>
      </c>
      <c r="BN7" s="82"/>
      <c r="BO7" s="9" t="s">
        <v>68</v>
      </c>
      <c r="BP7" s="9" t="s">
        <v>69</v>
      </c>
      <c r="BQ7" s="108" t="s">
        <v>67</v>
      </c>
      <c r="BR7" s="52" t="s">
        <v>12</v>
      </c>
      <c r="BS7" s="85"/>
      <c r="BT7" s="44" t="s">
        <v>71</v>
      </c>
      <c r="BU7" s="44" t="s">
        <v>72</v>
      </c>
      <c r="BV7" s="108" t="s">
        <v>7</v>
      </c>
      <c r="BW7" s="52" t="s">
        <v>12</v>
      </c>
      <c r="BX7" s="85"/>
      <c r="BY7" s="9" t="s">
        <v>74</v>
      </c>
      <c r="BZ7" s="9" t="s">
        <v>75</v>
      </c>
      <c r="CA7" s="108" t="s">
        <v>7</v>
      </c>
      <c r="CB7" s="52" t="s">
        <v>12</v>
      </c>
      <c r="CC7" s="85"/>
      <c r="CD7" s="44" t="s">
        <v>78</v>
      </c>
      <c r="CE7" s="44" t="s">
        <v>40</v>
      </c>
      <c r="CF7" s="108" t="s">
        <v>77</v>
      </c>
      <c r="CG7" s="52" t="s">
        <v>12</v>
      </c>
      <c r="CH7" s="82"/>
      <c r="CI7" s="100" t="s">
        <v>80</v>
      </c>
      <c r="CJ7" s="100"/>
      <c r="CK7" s="100"/>
      <c r="CL7" s="52" t="s">
        <v>12</v>
      </c>
      <c r="CM7" s="82"/>
      <c r="CN7" s="100" t="s">
        <v>81</v>
      </c>
      <c r="CO7" s="100"/>
      <c r="CP7" s="100"/>
      <c r="CQ7" s="108" t="s">
        <v>12</v>
      </c>
      <c r="CR7" s="82"/>
      <c r="CS7" s="44" t="s">
        <v>84</v>
      </c>
      <c r="CT7" s="44" t="s">
        <v>40</v>
      </c>
      <c r="CU7" s="108" t="s">
        <v>9</v>
      </c>
      <c r="CV7" s="52" t="s">
        <v>12</v>
      </c>
      <c r="CW7" s="85"/>
      <c r="CX7" s="9" t="s">
        <v>86</v>
      </c>
      <c r="CY7" s="9" t="s">
        <v>87</v>
      </c>
      <c r="CZ7" s="108" t="s">
        <v>9</v>
      </c>
      <c r="DA7" s="52" t="s">
        <v>12</v>
      </c>
      <c r="DB7" s="82"/>
      <c r="DC7" s="9" t="s">
        <v>89</v>
      </c>
      <c r="DD7" s="9" t="s">
        <v>40</v>
      </c>
      <c r="DE7" s="108" t="s">
        <v>13</v>
      </c>
      <c r="DF7" s="69" t="s">
        <v>12</v>
      </c>
      <c r="DG7" s="82"/>
      <c r="DH7" s="126" t="s">
        <v>5</v>
      </c>
      <c r="DI7" s="126" t="s">
        <v>15</v>
      </c>
      <c r="DJ7" s="34"/>
      <c r="DK7" s="34"/>
      <c r="DL7" s="34"/>
      <c r="DM7" s="34"/>
      <c r="DN7" s="34"/>
      <c r="DO7" s="34"/>
    </row>
    <row r="8" spans="1:119" s="17" customFormat="1" ht="24">
      <c r="A8" s="141"/>
      <c r="B8" s="76" t="s">
        <v>93</v>
      </c>
      <c r="C8" s="76" t="s">
        <v>94</v>
      </c>
      <c r="D8" s="110"/>
      <c r="E8" s="109"/>
      <c r="F8" s="82"/>
      <c r="G8" s="76" t="s">
        <v>95</v>
      </c>
      <c r="H8" s="76" t="s">
        <v>96</v>
      </c>
      <c r="I8" s="110"/>
      <c r="J8" s="109"/>
      <c r="K8" s="82"/>
      <c r="L8" s="76" t="s">
        <v>95</v>
      </c>
      <c r="M8" s="76" t="s">
        <v>97</v>
      </c>
      <c r="N8" s="110"/>
      <c r="O8" s="61"/>
      <c r="P8" s="85"/>
      <c r="Q8" s="75" t="s">
        <v>95</v>
      </c>
      <c r="R8" s="75" t="s">
        <v>96</v>
      </c>
      <c r="S8" s="110"/>
      <c r="T8" s="61"/>
      <c r="U8" s="82"/>
      <c r="V8" s="75" t="s">
        <v>96</v>
      </c>
      <c r="W8" s="75" t="s">
        <v>96</v>
      </c>
      <c r="X8" s="110"/>
      <c r="Y8" s="61"/>
      <c r="Z8" s="85"/>
      <c r="AA8" s="75" t="s">
        <v>96</v>
      </c>
      <c r="AB8" s="75" t="s">
        <v>96</v>
      </c>
      <c r="AC8" s="110"/>
      <c r="AD8" s="61"/>
      <c r="AE8" s="85"/>
      <c r="AF8" s="75" t="s">
        <v>98</v>
      </c>
      <c r="AG8" s="75" t="s">
        <v>97</v>
      </c>
      <c r="AH8" s="110"/>
      <c r="AI8" s="61"/>
      <c r="AJ8" s="85"/>
      <c r="AK8" s="74" t="s">
        <v>99</v>
      </c>
      <c r="AL8" s="74" t="s">
        <v>96</v>
      </c>
      <c r="AM8" s="110"/>
      <c r="AN8" s="61"/>
      <c r="AO8" s="82"/>
      <c r="AP8" s="75" t="s">
        <v>96</v>
      </c>
      <c r="AQ8" s="75" t="s">
        <v>96</v>
      </c>
      <c r="AR8" s="110"/>
      <c r="AS8" s="61"/>
      <c r="AT8" s="85"/>
      <c r="AU8" s="75" t="s">
        <v>96</v>
      </c>
      <c r="AV8" s="75" t="s">
        <v>96</v>
      </c>
      <c r="AW8" s="110"/>
      <c r="AX8" s="61"/>
      <c r="AY8" s="85"/>
      <c r="AZ8" s="75" t="s">
        <v>95</v>
      </c>
      <c r="BA8" s="75" t="s">
        <v>96</v>
      </c>
      <c r="BB8" s="110"/>
      <c r="BC8" s="61"/>
      <c r="BD8" s="85"/>
      <c r="BE8" s="45" t="s">
        <v>95</v>
      </c>
      <c r="BF8" s="45" t="s">
        <v>94</v>
      </c>
      <c r="BG8" s="110"/>
      <c r="BH8" s="61"/>
      <c r="BI8" s="85"/>
      <c r="BJ8" s="74" t="s">
        <v>96</v>
      </c>
      <c r="BK8" s="74" t="s">
        <v>96</v>
      </c>
      <c r="BL8" s="110"/>
      <c r="BM8" s="61"/>
      <c r="BN8" s="82"/>
      <c r="BO8" s="75" t="s">
        <v>96</v>
      </c>
      <c r="BP8" s="75" t="s">
        <v>99</v>
      </c>
      <c r="BQ8" s="110"/>
      <c r="BR8" s="61"/>
      <c r="BS8" s="85"/>
      <c r="BT8" s="76" t="s">
        <v>95</v>
      </c>
      <c r="BU8" s="76" t="s">
        <v>96</v>
      </c>
      <c r="BV8" s="110"/>
      <c r="BW8" s="61"/>
      <c r="BX8" s="85"/>
      <c r="BY8" s="76" t="s">
        <v>96</v>
      </c>
      <c r="BZ8" s="76" t="s">
        <v>96</v>
      </c>
      <c r="CA8" s="110"/>
      <c r="CB8" s="61"/>
      <c r="CC8" s="85"/>
      <c r="CD8" s="75" t="s">
        <v>96</v>
      </c>
      <c r="CE8" s="10">
        <v>2017</v>
      </c>
      <c r="CF8" s="110"/>
      <c r="CG8" s="61"/>
      <c r="CH8" s="82"/>
      <c r="CI8" s="97" t="s">
        <v>96</v>
      </c>
      <c r="CJ8" s="98"/>
      <c r="CK8" s="99"/>
      <c r="CL8" s="63"/>
      <c r="CM8" s="82"/>
      <c r="CN8" s="100" t="s">
        <v>100</v>
      </c>
      <c r="CO8" s="100"/>
      <c r="CP8" s="100"/>
      <c r="CQ8" s="109"/>
      <c r="CR8" s="82"/>
      <c r="CS8" s="75" t="s">
        <v>96</v>
      </c>
      <c r="CT8" s="10">
        <v>2017</v>
      </c>
      <c r="CU8" s="110"/>
      <c r="CV8" s="61"/>
      <c r="CW8" s="85"/>
      <c r="CX8" s="74" t="s">
        <v>96</v>
      </c>
      <c r="CY8" s="74" t="s">
        <v>96</v>
      </c>
      <c r="CZ8" s="110"/>
      <c r="DA8" s="61"/>
      <c r="DB8" s="82"/>
      <c r="DC8" s="74" t="s">
        <v>96</v>
      </c>
      <c r="DD8" s="39">
        <v>2017</v>
      </c>
      <c r="DE8" s="110"/>
      <c r="DF8" s="70"/>
      <c r="DG8" s="82"/>
      <c r="DH8" s="126"/>
      <c r="DI8" s="126"/>
      <c r="DJ8" s="35"/>
      <c r="DK8" s="35"/>
      <c r="DL8" s="35"/>
      <c r="DM8" s="35"/>
      <c r="DN8" s="35"/>
      <c r="DO8" s="35"/>
    </row>
    <row r="9" spans="1:119" s="17" customFormat="1" ht="31.5" customHeight="1">
      <c r="A9" s="142"/>
      <c r="B9" s="10" t="s">
        <v>16</v>
      </c>
      <c r="C9" s="10" t="s">
        <v>16</v>
      </c>
      <c r="D9" s="16" t="s">
        <v>17</v>
      </c>
      <c r="E9" s="110"/>
      <c r="F9" s="83"/>
      <c r="G9" s="10" t="s">
        <v>16</v>
      </c>
      <c r="H9" s="10" t="s">
        <v>16</v>
      </c>
      <c r="I9" s="16" t="s">
        <v>17</v>
      </c>
      <c r="J9" s="110"/>
      <c r="K9" s="83"/>
      <c r="L9" s="10" t="s">
        <v>16</v>
      </c>
      <c r="M9" s="10" t="s">
        <v>16</v>
      </c>
      <c r="N9" s="10" t="s">
        <v>17</v>
      </c>
      <c r="O9" s="59"/>
      <c r="P9" s="86"/>
      <c r="Q9" s="10" t="s">
        <v>16</v>
      </c>
      <c r="R9" s="10" t="s">
        <v>16</v>
      </c>
      <c r="S9" s="10" t="s">
        <v>17</v>
      </c>
      <c r="T9" s="59"/>
      <c r="U9" s="83"/>
      <c r="V9" s="10" t="s">
        <v>16</v>
      </c>
      <c r="W9" s="10" t="s">
        <v>16</v>
      </c>
      <c r="X9" s="10" t="s">
        <v>17</v>
      </c>
      <c r="Y9" s="59"/>
      <c r="Z9" s="86"/>
      <c r="AA9" s="10" t="s">
        <v>16</v>
      </c>
      <c r="AB9" s="10" t="s">
        <v>16</v>
      </c>
      <c r="AC9" s="10" t="s">
        <v>17</v>
      </c>
      <c r="AD9" s="59"/>
      <c r="AE9" s="86"/>
      <c r="AF9" s="10" t="s">
        <v>16</v>
      </c>
      <c r="AG9" s="10" t="s">
        <v>16</v>
      </c>
      <c r="AH9" s="10" t="s">
        <v>17</v>
      </c>
      <c r="AI9" s="59"/>
      <c r="AJ9" s="86"/>
      <c r="AK9" s="10" t="s">
        <v>36</v>
      </c>
      <c r="AL9" s="10" t="s">
        <v>35</v>
      </c>
      <c r="AM9" s="10" t="s">
        <v>17</v>
      </c>
      <c r="AN9" s="59"/>
      <c r="AO9" s="83"/>
      <c r="AP9" s="10" t="s">
        <v>36</v>
      </c>
      <c r="AQ9" s="10" t="s">
        <v>36</v>
      </c>
      <c r="AR9" s="9" t="s">
        <v>17</v>
      </c>
      <c r="AS9" s="53"/>
      <c r="AT9" s="86"/>
      <c r="AU9" s="10" t="s">
        <v>16</v>
      </c>
      <c r="AV9" s="10" t="s">
        <v>16</v>
      </c>
      <c r="AW9" s="10" t="s">
        <v>17</v>
      </c>
      <c r="AX9" s="59"/>
      <c r="AY9" s="86"/>
      <c r="AZ9" s="10" t="s">
        <v>38</v>
      </c>
      <c r="BA9" s="10" t="s">
        <v>38</v>
      </c>
      <c r="BB9" s="10" t="s">
        <v>17</v>
      </c>
      <c r="BC9" s="59"/>
      <c r="BD9" s="86"/>
      <c r="BE9" s="10" t="s">
        <v>60</v>
      </c>
      <c r="BF9" s="10" t="s">
        <v>60</v>
      </c>
      <c r="BG9" s="10" t="s">
        <v>17</v>
      </c>
      <c r="BH9" s="59"/>
      <c r="BI9" s="86"/>
      <c r="BJ9" s="10" t="s">
        <v>19</v>
      </c>
      <c r="BK9" s="10" t="s">
        <v>19</v>
      </c>
      <c r="BL9" s="10" t="s">
        <v>17</v>
      </c>
      <c r="BM9" s="59"/>
      <c r="BN9" s="83"/>
      <c r="BO9" s="10" t="s">
        <v>34</v>
      </c>
      <c r="BP9" s="10" t="s">
        <v>33</v>
      </c>
      <c r="BQ9" s="10" t="s">
        <v>17</v>
      </c>
      <c r="BR9" s="59"/>
      <c r="BS9" s="86"/>
      <c r="BT9" s="10" t="s">
        <v>19</v>
      </c>
      <c r="BU9" s="10" t="s">
        <v>19</v>
      </c>
      <c r="BV9" s="10" t="s">
        <v>17</v>
      </c>
      <c r="BW9" s="59"/>
      <c r="BX9" s="86"/>
      <c r="BY9" s="10" t="s">
        <v>19</v>
      </c>
      <c r="BZ9" s="10" t="s">
        <v>19</v>
      </c>
      <c r="CA9" s="10" t="s">
        <v>17</v>
      </c>
      <c r="CB9" s="59"/>
      <c r="CC9" s="86"/>
      <c r="CD9" s="10" t="s">
        <v>18</v>
      </c>
      <c r="CE9" s="10" t="s">
        <v>19</v>
      </c>
      <c r="CF9" s="10" t="s">
        <v>17</v>
      </c>
      <c r="CG9" s="59"/>
      <c r="CH9" s="83"/>
      <c r="CI9" s="94" t="s">
        <v>18</v>
      </c>
      <c r="CJ9" s="95"/>
      <c r="CK9" s="96"/>
      <c r="CL9" s="51"/>
      <c r="CM9" s="83"/>
      <c r="CN9" s="123" t="s">
        <v>18</v>
      </c>
      <c r="CO9" s="123"/>
      <c r="CP9" s="123"/>
      <c r="CQ9" s="110"/>
      <c r="CR9" s="83"/>
      <c r="CS9" s="10" t="s">
        <v>19</v>
      </c>
      <c r="CT9" s="10" t="s">
        <v>19</v>
      </c>
      <c r="CU9" s="10" t="s">
        <v>17</v>
      </c>
      <c r="CV9" s="59"/>
      <c r="CW9" s="86"/>
      <c r="CX9" s="10" t="s">
        <v>19</v>
      </c>
      <c r="CY9" s="10" t="s">
        <v>19</v>
      </c>
      <c r="CZ9" s="10" t="s">
        <v>17</v>
      </c>
      <c r="DA9" s="59"/>
      <c r="DB9" s="83"/>
      <c r="DC9" s="10" t="s">
        <v>18</v>
      </c>
      <c r="DD9" s="10" t="s">
        <v>90</v>
      </c>
      <c r="DE9" s="10" t="s">
        <v>17</v>
      </c>
      <c r="DF9" s="50"/>
      <c r="DG9" s="83"/>
      <c r="DH9" s="126"/>
      <c r="DI9" s="126"/>
      <c r="DJ9" s="35"/>
      <c r="DK9" s="35"/>
      <c r="DL9" s="35"/>
      <c r="DM9" s="35"/>
      <c r="DN9" s="35"/>
      <c r="DO9" s="35"/>
    </row>
    <row r="10" spans="1:119" s="3" customFormat="1" ht="15">
      <c r="A10" s="6">
        <v>2</v>
      </c>
      <c r="B10" s="4">
        <v>3</v>
      </c>
      <c r="C10" s="4">
        <v>4</v>
      </c>
      <c r="D10" s="5">
        <v>5</v>
      </c>
      <c r="E10" s="5">
        <v>6</v>
      </c>
      <c r="F10" s="7">
        <v>7</v>
      </c>
      <c r="G10" s="4">
        <v>8</v>
      </c>
      <c r="H10" s="4">
        <v>9</v>
      </c>
      <c r="I10" s="5">
        <v>10</v>
      </c>
      <c r="J10" s="5">
        <v>11</v>
      </c>
      <c r="K10" s="7">
        <v>12</v>
      </c>
      <c r="L10" s="4">
        <v>13</v>
      </c>
      <c r="M10" s="4">
        <v>14</v>
      </c>
      <c r="N10" s="4">
        <v>15</v>
      </c>
      <c r="O10" s="6">
        <v>16</v>
      </c>
      <c r="P10" s="7">
        <v>17</v>
      </c>
      <c r="Q10" s="4">
        <v>18</v>
      </c>
      <c r="R10" s="4">
        <v>19</v>
      </c>
      <c r="S10" s="4">
        <v>20</v>
      </c>
      <c r="T10" s="6">
        <v>21</v>
      </c>
      <c r="U10" s="7">
        <v>22</v>
      </c>
      <c r="V10" s="4">
        <v>23</v>
      </c>
      <c r="W10" s="4">
        <v>24</v>
      </c>
      <c r="X10" s="4">
        <v>25</v>
      </c>
      <c r="Y10" s="6">
        <v>26</v>
      </c>
      <c r="Z10" s="7">
        <v>27</v>
      </c>
      <c r="AA10" s="4">
        <v>28</v>
      </c>
      <c r="AB10" s="4">
        <v>29</v>
      </c>
      <c r="AC10" s="4">
        <v>30</v>
      </c>
      <c r="AD10" s="6">
        <v>31</v>
      </c>
      <c r="AE10" s="7">
        <v>32</v>
      </c>
      <c r="AF10" s="4">
        <v>33</v>
      </c>
      <c r="AG10" s="4">
        <v>34</v>
      </c>
      <c r="AH10" s="4">
        <v>35</v>
      </c>
      <c r="AI10" s="6">
        <v>36</v>
      </c>
      <c r="AJ10" s="7">
        <v>37</v>
      </c>
      <c r="AK10" s="4">
        <v>38</v>
      </c>
      <c r="AL10" s="4">
        <v>39</v>
      </c>
      <c r="AM10" s="4">
        <v>40</v>
      </c>
      <c r="AN10" s="6">
        <v>41</v>
      </c>
      <c r="AO10" s="7">
        <v>42</v>
      </c>
      <c r="AP10" s="5">
        <v>43</v>
      </c>
      <c r="AQ10" s="5">
        <v>44</v>
      </c>
      <c r="AR10" s="5">
        <v>45</v>
      </c>
      <c r="AS10" s="5">
        <v>46</v>
      </c>
      <c r="AT10" s="7">
        <v>47</v>
      </c>
      <c r="AU10" s="4">
        <v>48</v>
      </c>
      <c r="AV10" s="4">
        <v>49</v>
      </c>
      <c r="AW10" s="4">
        <v>50</v>
      </c>
      <c r="AX10" s="6">
        <v>51</v>
      </c>
      <c r="AY10" s="7">
        <v>52</v>
      </c>
      <c r="AZ10" s="4">
        <v>53</v>
      </c>
      <c r="BA10" s="4">
        <v>54</v>
      </c>
      <c r="BB10" s="4">
        <v>55</v>
      </c>
      <c r="BC10" s="6">
        <v>56</v>
      </c>
      <c r="BD10" s="7">
        <v>57</v>
      </c>
      <c r="BE10" s="4">
        <v>58</v>
      </c>
      <c r="BF10" s="4">
        <v>59</v>
      </c>
      <c r="BG10" s="4">
        <v>60</v>
      </c>
      <c r="BH10" s="6">
        <v>61</v>
      </c>
      <c r="BI10" s="7">
        <v>62</v>
      </c>
      <c r="BJ10" s="4">
        <v>63</v>
      </c>
      <c r="BK10" s="4">
        <v>64</v>
      </c>
      <c r="BL10" s="4">
        <v>65</v>
      </c>
      <c r="BM10" s="6">
        <v>66</v>
      </c>
      <c r="BN10" s="7">
        <v>67</v>
      </c>
      <c r="BO10" s="4">
        <v>68</v>
      </c>
      <c r="BP10" s="4">
        <v>69</v>
      </c>
      <c r="BQ10" s="4">
        <v>70</v>
      </c>
      <c r="BR10" s="6">
        <v>71</v>
      </c>
      <c r="BS10" s="7">
        <v>72</v>
      </c>
      <c r="BT10" s="4">
        <v>73</v>
      </c>
      <c r="BU10" s="4">
        <v>74</v>
      </c>
      <c r="BV10" s="4">
        <v>75</v>
      </c>
      <c r="BW10" s="6">
        <v>76</v>
      </c>
      <c r="BX10" s="7">
        <v>77</v>
      </c>
      <c r="BY10" s="4">
        <v>78</v>
      </c>
      <c r="BZ10" s="4">
        <v>79</v>
      </c>
      <c r="CA10" s="4">
        <v>80</v>
      </c>
      <c r="CB10" s="6">
        <v>81</v>
      </c>
      <c r="CC10" s="7">
        <v>82</v>
      </c>
      <c r="CD10" s="4">
        <v>83</v>
      </c>
      <c r="CE10" s="4">
        <v>84</v>
      </c>
      <c r="CF10" s="4">
        <v>85</v>
      </c>
      <c r="CG10" s="6">
        <v>86</v>
      </c>
      <c r="CH10" s="7">
        <v>87</v>
      </c>
      <c r="CI10" s="87">
        <v>88</v>
      </c>
      <c r="CJ10" s="88"/>
      <c r="CK10" s="89"/>
      <c r="CL10" s="64">
        <v>89</v>
      </c>
      <c r="CM10" s="7">
        <v>90</v>
      </c>
      <c r="CN10" s="87">
        <v>91</v>
      </c>
      <c r="CO10" s="88"/>
      <c r="CP10" s="89"/>
      <c r="CQ10" s="67">
        <v>92</v>
      </c>
      <c r="CR10" s="7">
        <v>93</v>
      </c>
      <c r="CS10" s="5">
        <v>94</v>
      </c>
      <c r="CT10" s="5">
        <v>95</v>
      </c>
      <c r="CU10" s="5">
        <v>96</v>
      </c>
      <c r="CV10" s="5">
        <v>97</v>
      </c>
      <c r="CW10" s="7">
        <v>98</v>
      </c>
      <c r="CX10" s="5">
        <v>99</v>
      </c>
      <c r="CY10" s="5">
        <v>100</v>
      </c>
      <c r="CZ10" s="5">
        <v>101</v>
      </c>
      <c r="DA10" s="5">
        <v>102</v>
      </c>
      <c r="DB10" s="7">
        <v>103</v>
      </c>
      <c r="DC10" s="5">
        <v>104</v>
      </c>
      <c r="DD10" s="5">
        <v>105</v>
      </c>
      <c r="DE10" s="5">
        <v>106</v>
      </c>
      <c r="DF10" s="71">
        <v>107</v>
      </c>
      <c r="DG10" s="46">
        <v>108</v>
      </c>
      <c r="DH10" s="48">
        <v>109</v>
      </c>
      <c r="DI10" s="48">
        <v>110</v>
      </c>
      <c r="DJ10" s="26"/>
      <c r="DK10" s="26"/>
      <c r="DL10" s="26"/>
      <c r="DM10" s="26"/>
      <c r="DN10" s="26"/>
      <c r="DO10" s="26"/>
    </row>
    <row r="11" spans="1:113" s="19" customFormat="1" ht="26.25" customHeight="1">
      <c r="A11" s="11" t="s">
        <v>20</v>
      </c>
      <c r="B11" s="40">
        <v>528.6</v>
      </c>
      <c r="C11" s="12">
        <v>525.3</v>
      </c>
      <c r="D11" s="12">
        <f aca="true" t="shared" si="0" ref="D11:D22">C11/B11*100</f>
        <v>99.37570942111236</v>
      </c>
      <c r="E11" s="13">
        <f>(D11-D20)/(D18-D20)</f>
        <v>0.5732223141130597</v>
      </c>
      <c r="F11" s="38">
        <v>5</v>
      </c>
      <c r="G11" s="40">
        <v>52.5</v>
      </c>
      <c r="H11" s="12">
        <v>38.8</v>
      </c>
      <c r="I11" s="12">
        <f>H11/G11*100</f>
        <v>73.9047619047619</v>
      </c>
      <c r="J11" s="13">
        <f>(I11-I20)/(I18-I20)</f>
        <v>0.22807237590283355</v>
      </c>
      <c r="K11" s="38">
        <v>2</v>
      </c>
      <c r="L11" s="40">
        <v>81.5</v>
      </c>
      <c r="M11" s="12">
        <v>132.9</v>
      </c>
      <c r="N11" s="12">
        <f>M11/L11*100</f>
        <v>163.0674846625767</v>
      </c>
      <c r="O11" s="13">
        <f>(N11-N13)/(N12-N13)</f>
        <v>0.08232420570924759</v>
      </c>
      <c r="P11" s="38">
        <v>5</v>
      </c>
      <c r="Q11" s="40">
        <v>0.8</v>
      </c>
      <c r="R11" s="12">
        <v>2.2</v>
      </c>
      <c r="S11" s="12">
        <f>R11/Q11*100</f>
        <v>275</v>
      </c>
      <c r="T11" s="62">
        <f>(S11-S15)/(S19-S15)</f>
        <v>0.4189327860441252</v>
      </c>
      <c r="U11" s="38">
        <v>7</v>
      </c>
      <c r="V11" s="12">
        <v>1355.7</v>
      </c>
      <c r="W11" s="12">
        <v>3819</v>
      </c>
      <c r="X11" s="58">
        <f>V11/W11*100</f>
        <v>35.49882168106834</v>
      </c>
      <c r="Y11" s="13">
        <f>(X11-X11)/(X11-X12)</f>
        <v>0</v>
      </c>
      <c r="Z11" s="78">
        <v>1</v>
      </c>
      <c r="AA11" s="12">
        <v>1276</v>
      </c>
      <c r="AB11" s="12">
        <v>3819</v>
      </c>
      <c r="AC11" s="12">
        <f>AA11/AB11*100</f>
        <v>33.41188792877717</v>
      </c>
      <c r="AD11" s="13">
        <f>(AC11-AC17)/(AC16-AC17)</f>
        <v>0.8427718898394718</v>
      </c>
      <c r="AE11" s="78">
        <v>11</v>
      </c>
      <c r="AF11" s="12">
        <v>245.6</v>
      </c>
      <c r="AG11" s="12">
        <v>3819</v>
      </c>
      <c r="AH11" s="12">
        <f>AF11/AG11*100</f>
        <v>6.431002880335167</v>
      </c>
      <c r="AI11" s="13">
        <f>(AH11-AH16)/(AH21-AH16)</f>
        <v>0.27342688702628914</v>
      </c>
      <c r="AJ11" s="78">
        <v>10</v>
      </c>
      <c r="AK11" s="12">
        <v>385.5</v>
      </c>
      <c r="AL11" s="12">
        <v>3819</v>
      </c>
      <c r="AM11" s="12">
        <f>AK11/AL11*100</f>
        <v>10.094265514532601</v>
      </c>
      <c r="AN11" s="13">
        <f>(AM11-AM15)/(AM13-AM15)</f>
        <v>0.1490838663079579</v>
      </c>
      <c r="AO11" s="38">
        <v>4</v>
      </c>
      <c r="AP11" s="12">
        <v>0</v>
      </c>
      <c r="AQ11" s="12">
        <v>3819</v>
      </c>
      <c r="AR11" s="58">
        <f>AP11/AQ11*100</f>
        <v>0</v>
      </c>
      <c r="AS11" s="13">
        <v>0</v>
      </c>
      <c r="AT11" s="78">
        <v>1</v>
      </c>
      <c r="AU11" s="12">
        <v>1227.8</v>
      </c>
      <c r="AV11" s="12">
        <v>1940</v>
      </c>
      <c r="AW11" s="12">
        <f>AU11/AV11*100</f>
        <v>63.288659793814425</v>
      </c>
      <c r="AX11" s="13">
        <f>(AW21-AW11)/(AW21-AW13)</f>
        <v>0.7809735183273587</v>
      </c>
      <c r="AY11" s="78">
        <v>9</v>
      </c>
      <c r="AZ11" s="73">
        <v>0</v>
      </c>
      <c r="BA11" s="12">
        <v>78.4</v>
      </c>
      <c r="BB11" s="58">
        <v>0</v>
      </c>
      <c r="BC11" s="13">
        <v>0</v>
      </c>
      <c r="BD11" s="78">
        <v>1</v>
      </c>
      <c r="BE11" s="12">
        <v>1213</v>
      </c>
      <c r="BF11" s="13">
        <v>1263</v>
      </c>
      <c r="BG11" s="12">
        <f>BF11/BE11*100</f>
        <v>104.12201154163232</v>
      </c>
      <c r="BH11" s="62">
        <f>(BG11-BG16)/(BG12-BG16)</f>
        <v>0.6210229465189623</v>
      </c>
      <c r="BI11" s="38">
        <v>9</v>
      </c>
      <c r="BJ11" s="12">
        <v>0</v>
      </c>
      <c r="BK11" s="12">
        <v>0</v>
      </c>
      <c r="BL11" s="58">
        <v>0</v>
      </c>
      <c r="BM11" s="13">
        <v>0</v>
      </c>
      <c r="BN11" s="38">
        <v>1</v>
      </c>
      <c r="BO11" s="12">
        <v>0</v>
      </c>
      <c r="BP11" s="12">
        <v>0</v>
      </c>
      <c r="BQ11" s="58">
        <v>0</v>
      </c>
      <c r="BR11" s="13">
        <f>BQ11-BQ11/BQ22-BQ13</f>
        <v>0</v>
      </c>
      <c r="BS11" s="38">
        <v>1</v>
      </c>
      <c r="BT11" s="12">
        <v>4</v>
      </c>
      <c r="BU11" s="12">
        <v>5</v>
      </c>
      <c r="BV11" s="12">
        <f>BU11/BT11*100</f>
        <v>125</v>
      </c>
      <c r="BW11" s="13">
        <f>(BV17-BV11)/(BV17-BV12)</f>
        <v>0.7425742574257426</v>
      </c>
      <c r="BX11" s="38">
        <v>6</v>
      </c>
      <c r="BY11" s="12">
        <v>20</v>
      </c>
      <c r="BZ11" s="12">
        <v>14</v>
      </c>
      <c r="CA11" s="57">
        <f>BY11/BZ11*100</f>
        <v>142.85714285714286</v>
      </c>
      <c r="CB11" s="13">
        <f>(CA11-CA16)/(CA11-CA16)</f>
        <v>1</v>
      </c>
      <c r="CC11" s="38">
        <v>12</v>
      </c>
      <c r="CD11" s="80">
        <v>0</v>
      </c>
      <c r="CE11" s="18">
        <v>390</v>
      </c>
      <c r="CF11" s="13">
        <f>CD11/CE11</f>
        <v>0</v>
      </c>
      <c r="CG11" s="65">
        <v>0</v>
      </c>
      <c r="CH11" s="38">
        <v>1</v>
      </c>
      <c r="CI11" s="91">
        <v>6</v>
      </c>
      <c r="CJ11" s="92"/>
      <c r="CK11" s="93"/>
      <c r="CL11" s="66">
        <v>1</v>
      </c>
      <c r="CM11" s="38">
        <v>12</v>
      </c>
      <c r="CN11" s="90">
        <v>1</v>
      </c>
      <c r="CO11" s="90"/>
      <c r="CP11" s="90"/>
      <c r="CQ11" s="68">
        <v>1</v>
      </c>
      <c r="CR11" s="38">
        <v>12</v>
      </c>
      <c r="CS11" s="12">
        <v>134</v>
      </c>
      <c r="CT11" s="12">
        <v>390</v>
      </c>
      <c r="CU11" s="57">
        <f>CS11/CT11*100</f>
        <v>34.35897435897436</v>
      </c>
      <c r="CV11" s="13">
        <f>(CU11-CU15)/(CU11-CU15)</f>
        <v>1</v>
      </c>
      <c r="CW11" s="38">
        <v>12</v>
      </c>
      <c r="CX11" s="18">
        <v>46</v>
      </c>
      <c r="CY11" s="18">
        <v>88</v>
      </c>
      <c r="CZ11" s="12">
        <f>CX11/CY11*100</f>
        <v>52.27272727272727</v>
      </c>
      <c r="DA11" s="13">
        <f>(CZ11-CZ20)/(CZ22-CZ20)</f>
        <v>0.10802171510088927</v>
      </c>
      <c r="DB11" s="38">
        <v>8</v>
      </c>
      <c r="DC11" s="12">
        <v>10</v>
      </c>
      <c r="DD11" s="13">
        <v>0.39</v>
      </c>
      <c r="DE11" s="12">
        <f>DC11/DD11</f>
        <v>25.64102564102564</v>
      </c>
      <c r="DF11" s="77">
        <f>(DE11-DE22)/(DE19-DE22)</f>
        <v>0.9341586559811978</v>
      </c>
      <c r="DG11" s="47">
        <v>11</v>
      </c>
      <c r="DH11" s="72">
        <f>DF11+DA11+CV11+CQ11+CL11+CG11+CB11+BW11+BR11+BM11+BH11+BC11+AX11+AS11+AN11+AI11+AD11+Y11+T11+O11+J11+E11</f>
        <v>9.754585418297136</v>
      </c>
      <c r="DI11" s="49">
        <v>4</v>
      </c>
    </row>
    <row r="12" spans="1:113" s="19" customFormat="1" ht="26.25" customHeight="1">
      <c r="A12" s="11" t="s">
        <v>21</v>
      </c>
      <c r="B12" s="40">
        <v>20289.8</v>
      </c>
      <c r="C12" s="12">
        <v>5523.2</v>
      </c>
      <c r="D12" s="12">
        <f t="shared" si="0"/>
        <v>27.22155960137606</v>
      </c>
      <c r="E12" s="13">
        <f>(D12-D20)/(D18-D20)</f>
        <v>0.07517702992245719</v>
      </c>
      <c r="F12" s="38">
        <v>2</v>
      </c>
      <c r="G12" s="40">
        <v>1047.1</v>
      </c>
      <c r="H12" s="12">
        <v>874.5</v>
      </c>
      <c r="I12" s="12">
        <f aca="true" t="shared" si="1" ref="I12:I19">H12/G12*100</f>
        <v>83.51637856938211</v>
      </c>
      <c r="J12" s="13">
        <f>(I12-I20)/(I18-I20)</f>
        <v>0.26571013176630404</v>
      </c>
      <c r="K12" s="38">
        <v>3</v>
      </c>
      <c r="L12" s="40">
        <v>30.8</v>
      </c>
      <c r="M12" s="12">
        <v>486.6</v>
      </c>
      <c r="N12" s="57">
        <f>M12/L12*100</f>
        <v>1579.8701298701299</v>
      </c>
      <c r="O12" s="13">
        <f>(N12-N13)/(N12-N13)</f>
        <v>1</v>
      </c>
      <c r="P12" s="38">
        <v>12</v>
      </c>
      <c r="Q12" s="40">
        <v>0.7</v>
      </c>
      <c r="R12" s="12">
        <v>2.7</v>
      </c>
      <c r="S12" s="12">
        <f>R12/Q12*100</f>
        <v>385.7142857142858</v>
      </c>
      <c r="T12" s="62">
        <f>(S12-S15)/(S19-S15)</f>
        <v>0.5904859634977645</v>
      </c>
      <c r="U12" s="38">
        <v>8</v>
      </c>
      <c r="V12" s="12">
        <v>0</v>
      </c>
      <c r="W12" s="12">
        <v>13820.8</v>
      </c>
      <c r="X12" s="57">
        <f aca="true" t="shared" si="2" ref="X12:X22">V12/W12*100</f>
        <v>0</v>
      </c>
      <c r="Y12" s="13">
        <v>1</v>
      </c>
      <c r="Z12" s="78">
        <v>12</v>
      </c>
      <c r="AA12" s="12">
        <v>443.4</v>
      </c>
      <c r="AB12" s="12">
        <v>13820.8</v>
      </c>
      <c r="AC12" s="12">
        <f aca="true" t="shared" si="3" ref="AC12:AC22">AA12/AB12*100</f>
        <v>3.2082079184996526</v>
      </c>
      <c r="AD12" s="13">
        <f>(AC12-AC17)/(AC16-AC17)</f>
        <v>0.07979227773888115</v>
      </c>
      <c r="AE12" s="78">
        <v>5</v>
      </c>
      <c r="AF12" s="12">
        <v>361.9</v>
      </c>
      <c r="AG12" s="12">
        <v>13820.8</v>
      </c>
      <c r="AH12" s="12">
        <f aca="true" t="shared" si="4" ref="AH12:AH22">AF12/AG12*100</f>
        <v>2.618517017828201</v>
      </c>
      <c r="AI12" s="13">
        <f>(AH12-AH16)/(AH21-AH16)</f>
        <v>0.1113314626245063</v>
      </c>
      <c r="AJ12" s="78">
        <v>5</v>
      </c>
      <c r="AK12" s="12">
        <v>3115</v>
      </c>
      <c r="AL12" s="12">
        <v>13820.8</v>
      </c>
      <c r="AM12" s="12">
        <f aca="true" t="shared" si="5" ref="AM12:AM22">AK12/AL12*100</f>
        <v>22.53849270664506</v>
      </c>
      <c r="AN12" s="13">
        <f>(AM12-AM15)/(AM13-AM15)</f>
        <v>0.47855446075935304</v>
      </c>
      <c r="AO12" s="38">
        <v>8</v>
      </c>
      <c r="AP12" s="12">
        <v>40</v>
      </c>
      <c r="AQ12" s="12">
        <v>13820.8</v>
      </c>
      <c r="AR12" s="12">
        <f aca="true" t="shared" si="6" ref="AR12:AR22">AP12/AQ12*100</f>
        <v>0.2894188469553137</v>
      </c>
      <c r="AS12" s="13">
        <f>(AR12-AR11)/(AR17-AR11)</f>
        <v>0.5260862854055722</v>
      </c>
      <c r="AT12" s="78">
        <v>10</v>
      </c>
      <c r="AU12" s="12">
        <v>2257.1</v>
      </c>
      <c r="AV12" s="12">
        <v>2990</v>
      </c>
      <c r="AW12" s="12">
        <f aca="true" t="shared" si="7" ref="AW12:AW22">AU12/AV12*100</f>
        <v>75.48829431438126</v>
      </c>
      <c r="AX12" s="13">
        <f>(AW21-AW12)/(AW21-AW13)</f>
        <v>0.49410768554563883</v>
      </c>
      <c r="AY12" s="78">
        <v>2</v>
      </c>
      <c r="AZ12" s="73">
        <v>0</v>
      </c>
      <c r="BA12" s="12">
        <v>78</v>
      </c>
      <c r="BB12" s="58">
        <v>0</v>
      </c>
      <c r="BC12" s="13">
        <v>0</v>
      </c>
      <c r="BD12" s="78">
        <v>1</v>
      </c>
      <c r="BE12" s="12">
        <v>845</v>
      </c>
      <c r="BF12" s="13">
        <v>1067</v>
      </c>
      <c r="BG12" s="57">
        <f aca="true" t="shared" si="8" ref="BG12:BG22">BF12/BE12*100</f>
        <v>126.27218934911242</v>
      </c>
      <c r="BH12" s="62">
        <f>(BG12-BG16)/(BG12-BG16)</f>
        <v>1</v>
      </c>
      <c r="BI12" s="38">
        <v>12</v>
      </c>
      <c r="BJ12" s="12">
        <v>0</v>
      </c>
      <c r="BK12" s="12">
        <v>12</v>
      </c>
      <c r="BL12" s="58">
        <v>0</v>
      </c>
      <c r="BM12" s="13">
        <v>0</v>
      </c>
      <c r="BN12" s="38">
        <v>1</v>
      </c>
      <c r="BO12" s="12">
        <v>422.2</v>
      </c>
      <c r="BP12" s="12">
        <v>422.2</v>
      </c>
      <c r="BQ12" s="57">
        <f aca="true" t="shared" si="9" ref="BQ12:BQ22">BO12/BP12*100</f>
        <v>100</v>
      </c>
      <c r="BR12" s="13">
        <f>(BQ12-BQ11)/(BQ12-BQ11)</f>
        <v>1</v>
      </c>
      <c r="BS12" s="38">
        <v>12</v>
      </c>
      <c r="BT12" s="12">
        <v>5</v>
      </c>
      <c r="BU12" s="12">
        <v>3</v>
      </c>
      <c r="BV12" s="57">
        <f aca="true" t="shared" si="10" ref="BV12:BV22">BU12/BT12*100</f>
        <v>60</v>
      </c>
      <c r="BW12" s="13">
        <f>(BV17-BV12)/(BV17-BV12)</f>
        <v>1</v>
      </c>
      <c r="BX12" s="38">
        <v>12</v>
      </c>
      <c r="BY12" s="12">
        <v>68</v>
      </c>
      <c r="BZ12" s="12">
        <v>67</v>
      </c>
      <c r="CA12" s="12">
        <f aca="true" t="shared" si="11" ref="CA12:CA22">BY12/BZ12*100</f>
        <v>101.49253731343283</v>
      </c>
      <c r="CB12" s="13">
        <f>(CA12-CA16)/(CA11-CA16)</f>
        <v>0.5931910694461576</v>
      </c>
      <c r="CC12" s="38">
        <v>10</v>
      </c>
      <c r="CD12" s="79">
        <v>10</v>
      </c>
      <c r="CE12" s="18">
        <v>1191</v>
      </c>
      <c r="CF12" s="13">
        <f aca="true" t="shared" si="12" ref="CF12:CF22">CD12/CE12</f>
        <v>0.008396305625524769</v>
      </c>
      <c r="CG12" s="65">
        <f>(CF12-CF11)/(CF12-CF11)</f>
        <v>1</v>
      </c>
      <c r="CH12" s="38">
        <v>12</v>
      </c>
      <c r="CI12" s="91">
        <v>6</v>
      </c>
      <c r="CJ12" s="92"/>
      <c r="CK12" s="93"/>
      <c r="CL12" s="66">
        <v>1</v>
      </c>
      <c r="CM12" s="38">
        <v>12</v>
      </c>
      <c r="CN12" s="90">
        <v>1</v>
      </c>
      <c r="CO12" s="90"/>
      <c r="CP12" s="90"/>
      <c r="CQ12" s="68">
        <v>1</v>
      </c>
      <c r="CR12" s="38">
        <v>12</v>
      </c>
      <c r="CS12" s="12">
        <v>3</v>
      </c>
      <c r="CT12" s="18">
        <v>1191</v>
      </c>
      <c r="CU12" s="12">
        <f aca="true" t="shared" si="13" ref="CU12:CU22">CS12/CT12*100</f>
        <v>0.2518891687657431</v>
      </c>
      <c r="CV12" s="13">
        <f>(CU12-CU15)/(CU11-CU15)</f>
        <v>0.007331102673032821</v>
      </c>
      <c r="CW12" s="38">
        <v>7</v>
      </c>
      <c r="CX12" s="18">
        <v>107</v>
      </c>
      <c r="CY12" s="18">
        <v>242</v>
      </c>
      <c r="CZ12" s="12">
        <f aca="true" t="shared" si="14" ref="CZ12:CZ22">CX12/CY12*100</f>
        <v>44.214876033057855</v>
      </c>
      <c r="DA12" s="13">
        <f>(CZ12-CZ20)/(CZ22-CZ20)</f>
        <v>0.08639676823614365</v>
      </c>
      <c r="DB12" s="38">
        <v>7</v>
      </c>
      <c r="DC12" s="12">
        <v>19</v>
      </c>
      <c r="DD12" s="13">
        <v>1.191</v>
      </c>
      <c r="DE12" s="12">
        <f aca="true" t="shared" si="15" ref="DE12:DE22">DC12/DD12</f>
        <v>15.95298068849706</v>
      </c>
      <c r="DF12" s="77">
        <f>(DE12-DE22)/(DE19-DE22)</f>
        <v>0.41065831913254724</v>
      </c>
      <c r="DG12" s="47">
        <v>6</v>
      </c>
      <c r="DH12" s="72">
        <f aca="true" t="shared" si="16" ref="DH12:DH22">DF12+DA12+CV12+CQ12+CL12+CG12+CB12+BW12+BR12+BM12+BH12+BC12+AX12+AS12+AN12+AI12+AD12+Y12+T12+O12+J12+E12</f>
        <v>11.718822556748359</v>
      </c>
      <c r="DI12" s="49">
        <v>1</v>
      </c>
    </row>
    <row r="13" spans="1:119" s="19" customFormat="1" ht="26.25" customHeight="1">
      <c r="A13" s="11" t="s">
        <v>22</v>
      </c>
      <c r="B13" s="40">
        <v>826</v>
      </c>
      <c r="C13" s="12">
        <v>1043.2</v>
      </c>
      <c r="D13" s="12">
        <f t="shared" si="0"/>
        <v>126.2953995157385</v>
      </c>
      <c r="E13" s="13">
        <f>(D13-D20)/(D18-D20)</f>
        <v>0.7590359469671155</v>
      </c>
      <c r="F13" s="38">
        <v>10</v>
      </c>
      <c r="G13" s="40">
        <v>146.9</v>
      </c>
      <c r="H13" s="12">
        <v>140.2</v>
      </c>
      <c r="I13" s="12">
        <f t="shared" si="1"/>
        <v>95.43907420013613</v>
      </c>
      <c r="J13" s="13">
        <f>(I13-I20)/(I18-I20)</f>
        <v>0.31239775186632157</v>
      </c>
      <c r="K13" s="38">
        <v>5</v>
      </c>
      <c r="L13" s="40">
        <v>446.8</v>
      </c>
      <c r="M13" s="12">
        <v>160.7</v>
      </c>
      <c r="N13" s="58">
        <f>M13/L13*100</f>
        <v>35.96687555953446</v>
      </c>
      <c r="O13" s="13">
        <f>(N13-N13)/(N12-N13)</f>
        <v>0</v>
      </c>
      <c r="P13" s="38">
        <v>1</v>
      </c>
      <c r="Q13" s="73">
        <v>1.3</v>
      </c>
      <c r="R13" s="12">
        <v>0.4</v>
      </c>
      <c r="S13" s="12">
        <f>R13/Q13*100</f>
        <v>30.76923076923077</v>
      </c>
      <c r="T13" s="62">
        <f>(S13-S15)/(S19-S15)</f>
        <v>0.04049413900619647</v>
      </c>
      <c r="U13" s="38">
        <v>3</v>
      </c>
      <c r="V13" s="12">
        <v>0</v>
      </c>
      <c r="W13" s="12">
        <v>2946.7</v>
      </c>
      <c r="X13" s="57">
        <f t="shared" si="2"/>
        <v>0</v>
      </c>
      <c r="Y13" s="13">
        <v>1</v>
      </c>
      <c r="Z13" s="78">
        <v>12</v>
      </c>
      <c r="AA13" s="12">
        <v>159.7</v>
      </c>
      <c r="AB13" s="12">
        <v>2946.7</v>
      </c>
      <c r="AC13" s="12">
        <f t="shared" si="3"/>
        <v>5.419621949977942</v>
      </c>
      <c r="AD13" s="13">
        <f>(AC13-AC17)/(AC16-AC17)</f>
        <v>0.1356551335020523</v>
      </c>
      <c r="AE13" s="78">
        <v>7</v>
      </c>
      <c r="AF13" s="12">
        <v>4.4</v>
      </c>
      <c r="AG13" s="12">
        <v>2946.7</v>
      </c>
      <c r="AH13" s="12">
        <f t="shared" si="4"/>
        <v>0.14931957783282998</v>
      </c>
      <c r="AI13" s="13">
        <f>(AH13-AH16)/(AH21-AH16)</f>
        <v>0.006348619041013794</v>
      </c>
      <c r="AJ13" s="78">
        <v>3</v>
      </c>
      <c r="AK13" s="12">
        <v>1244.5</v>
      </c>
      <c r="AL13" s="12">
        <v>2946.7</v>
      </c>
      <c r="AM13" s="57">
        <f t="shared" si="5"/>
        <v>42.23368513930838</v>
      </c>
      <c r="AN13" s="13">
        <f>(AM13-AM15)/(AM13-AM15)</f>
        <v>1</v>
      </c>
      <c r="AO13" s="38">
        <v>12</v>
      </c>
      <c r="AP13" s="12">
        <v>12</v>
      </c>
      <c r="AQ13" s="12">
        <v>2946.7</v>
      </c>
      <c r="AR13" s="12">
        <f t="shared" si="6"/>
        <v>0.40723521227135445</v>
      </c>
      <c r="AS13" s="13">
        <f>(AR13-AR11)/(AR17-AR11)</f>
        <v>0.7402450198527166</v>
      </c>
      <c r="AT13" s="78">
        <v>11</v>
      </c>
      <c r="AU13" s="12">
        <v>1123.2</v>
      </c>
      <c r="AV13" s="12">
        <v>2081</v>
      </c>
      <c r="AW13" s="57">
        <f t="shared" si="7"/>
        <v>53.9740509370495</v>
      </c>
      <c r="AX13" s="13">
        <f>(AW21-AW13)/(AW21-AW13)</f>
        <v>1</v>
      </c>
      <c r="AY13" s="78">
        <v>12</v>
      </c>
      <c r="AZ13" s="73">
        <v>15.7</v>
      </c>
      <c r="BA13" s="12">
        <v>0</v>
      </c>
      <c r="BB13" s="58">
        <v>0</v>
      </c>
      <c r="BC13" s="13">
        <v>0</v>
      </c>
      <c r="BD13" s="78">
        <v>1</v>
      </c>
      <c r="BE13" s="12">
        <v>698</v>
      </c>
      <c r="BF13" s="13">
        <v>666</v>
      </c>
      <c r="BG13" s="12">
        <f t="shared" si="8"/>
        <v>95.41547277936962</v>
      </c>
      <c r="BH13" s="62">
        <f>(BG13-BG16)/(BG12-BG16)</f>
        <v>0.47205897725337503</v>
      </c>
      <c r="BI13" s="38">
        <v>6</v>
      </c>
      <c r="BJ13" s="12">
        <v>1</v>
      </c>
      <c r="BK13" s="12">
        <v>3</v>
      </c>
      <c r="BL13" s="12">
        <f>BJ13/BK13*100</f>
        <v>33.33333333333333</v>
      </c>
      <c r="BM13" s="13">
        <f>(BL13-BL12)/(BL21-BL12)</f>
        <v>0.33333333333333326</v>
      </c>
      <c r="BN13" s="38">
        <v>11</v>
      </c>
      <c r="BO13" s="12">
        <v>0</v>
      </c>
      <c r="BP13" s="12">
        <v>0</v>
      </c>
      <c r="BQ13" s="58">
        <v>0</v>
      </c>
      <c r="BR13" s="13">
        <f>(BQ13-BQ13)/(BQ22-BQ11)</f>
        <v>0</v>
      </c>
      <c r="BS13" s="38">
        <v>1</v>
      </c>
      <c r="BT13" s="12">
        <v>21</v>
      </c>
      <c r="BU13" s="12">
        <v>27</v>
      </c>
      <c r="BV13" s="12">
        <f t="shared" si="10"/>
        <v>128.57142857142858</v>
      </c>
      <c r="BW13" s="13">
        <f>(BV17-BV13)/(BV17-BV12)</f>
        <v>0.7284299858557284</v>
      </c>
      <c r="BX13" s="38">
        <v>5</v>
      </c>
      <c r="BY13" s="12">
        <v>49</v>
      </c>
      <c r="BZ13" s="12">
        <v>56</v>
      </c>
      <c r="CA13" s="12">
        <f t="shared" si="11"/>
        <v>87.5</v>
      </c>
      <c r="CB13" s="13">
        <f>(CA13-CA16)/(CA11-CA16)</f>
        <v>0.4555785123966942</v>
      </c>
      <c r="CC13" s="38">
        <v>9</v>
      </c>
      <c r="CD13" s="80">
        <v>0</v>
      </c>
      <c r="CE13" s="18">
        <v>809</v>
      </c>
      <c r="CF13" s="13">
        <f t="shared" si="12"/>
        <v>0</v>
      </c>
      <c r="CG13" s="65">
        <v>0</v>
      </c>
      <c r="CH13" s="38">
        <v>1</v>
      </c>
      <c r="CI13" s="105">
        <v>4</v>
      </c>
      <c r="CJ13" s="106"/>
      <c r="CK13" s="107"/>
      <c r="CL13" s="66">
        <f>(CI13-CI22)/(CI11-CI22)</f>
        <v>0.5</v>
      </c>
      <c r="CM13" s="38">
        <v>10</v>
      </c>
      <c r="CN13" s="90">
        <v>1</v>
      </c>
      <c r="CO13" s="90"/>
      <c r="CP13" s="90"/>
      <c r="CQ13" s="68">
        <v>1</v>
      </c>
      <c r="CR13" s="38">
        <v>12</v>
      </c>
      <c r="CS13" s="12">
        <v>1</v>
      </c>
      <c r="CT13" s="18">
        <v>809</v>
      </c>
      <c r="CU13" s="12">
        <f t="shared" si="13"/>
        <v>0.12360939431396785</v>
      </c>
      <c r="CV13" s="13">
        <f>(CU13-CU15)/(CU11-CU15)</f>
        <v>0.003597586849436378</v>
      </c>
      <c r="CW13" s="38">
        <v>6</v>
      </c>
      <c r="CX13" s="18">
        <v>28</v>
      </c>
      <c r="CY13" s="18">
        <v>200</v>
      </c>
      <c r="CZ13" s="12">
        <f t="shared" si="14"/>
        <v>14.000000000000002</v>
      </c>
      <c r="DA13" s="13">
        <f>(CZ13-CZ20)/(CZ22-CZ20)</f>
        <v>0.0053087623515179466</v>
      </c>
      <c r="DB13" s="38">
        <v>2</v>
      </c>
      <c r="DC13" s="12">
        <v>11</v>
      </c>
      <c r="DD13" s="13">
        <v>0.809</v>
      </c>
      <c r="DE13" s="12">
        <f t="shared" si="15"/>
        <v>13.597033374536464</v>
      </c>
      <c r="DF13" s="77">
        <f>(DE13-DE22)/(DE19-DE22)</f>
        <v>0.2833530456228342</v>
      </c>
      <c r="DG13" s="47">
        <v>3</v>
      </c>
      <c r="DH13" s="72">
        <f t="shared" si="16"/>
        <v>8.775836813898335</v>
      </c>
      <c r="DI13" s="49">
        <v>8</v>
      </c>
      <c r="DJ13" s="36"/>
      <c r="DK13" s="36"/>
      <c r="DL13" s="36"/>
      <c r="DM13" s="36"/>
      <c r="DN13" s="36"/>
      <c r="DO13" s="36"/>
    </row>
    <row r="14" spans="1:113" s="19" customFormat="1" ht="26.25" customHeight="1">
      <c r="A14" s="11" t="s">
        <v>23</v>
      </c>
      <c r="B14" s="40">
        <v>559.8</v>
      </c>
      <c r="C14" s="12">
        <v>518.5</v>
      </c>
      <c r="D14" s="12">
        <f t="shared" si="0"/>
        <v>92.62236513040372</v>
      </c>
      <c r="E14" s="13">
        <f>(D14-D20)/(D18-D20)</f>
        <v>0.5266072367418208</v>
      </c>
      <c r="F14" s="38">
        <v>4</v>
      </c>
      <c r="G14" s="40">
        <v>152</v>
      </c>
      <c r="H14" s="12">
        <v>129.6</v>
      </c>
      <c r="I14" s="12">
        <f t="shared" si="1"/>
        <v>85.26315789473684</v>
      </c>
      <c r="J14" s="13">
        <f>(I14-I20)/(I18-I20)</f>
        <v>0.27255027698735323</v>
      </c>
      <c r="K14" s="38">
        <v>4</v>
      </c>
      <c r="L14" s="40">
        <v>77.3</v>
      </c>
      <c r="M14" s="12">
        <v>129.7</v>
      </c>
      <c r="N14" s="12">
        <f aca="true" t="shared" si="17" ref="N14:N21">M14/L14*100</f>
        <v>167.78783958602844</v>
      </c>
      <c r="O14" s="13">
        <f>(N14-N13)/(N12-N13)</f>
        <v>0.08538162197563115</v>
      </c>
      <c r="P14" s="38">
        <v>6</v>
      </c>
      <c r="Q14" s="73">
        <v>1.3</v>
      </c>
      <c r="R14" s="12">
        <v>6.9</v>
      </c>
      <c r="S14" s="12">
        <f>R14/Q14*100</f>
        <v>530.7692307692307</v>
      </c>
      <c r="T14" s="62">
        <f>(S14-S15)/(S19-S15)</f>
        <v>0.8152504242806962</v>
      </c>
      <c r="U14" s="38">
        <v>10</v>
      </c>
      <c r="V14" s="12">
        <v>0</v>
      </c>
      <c r="W14" s="12">
        <v>4034.3</v>
      </c>
      <c r="X14" s="57">
        <f t="shared" si="2"/>
        <v>0</v>
      </c>
      <c r="Y14" s="13">
        <v>1</v>
      </c>
      <c r="Z14" s="78">
        <v>12</v>
      </c>
      <c r="AA14" s="12">
        <v>1309.6</v>
      </c>
      <c r="AB14" s="12">
        <v>4034.3</v>
      </c>
      <c r="AC14" s="12">
        <f t="shared" si="3"/>
        <v>32.46164142478249</v>
      </c>
      <c r="AD14" s="13">
        <f>(AC14-AC17)/(AC16-AC17)</f>
        <v>0.818767572856538</v>
      </c>
      <c r="AE14" s="78">
        <v>10</v>
      </c>
      <c r="AF14" s="12">
        <v>4.4</v>
      </c>
      <c r="AG14" s="12">
        <v>4034.3</v>
      </c>
      <c r="AH14" s="12">
        <f t="shared" si="4"/>
        <v>0.10906476960067422</v>
      </c>
      <c r="AI14" s="13">
        <f>(AH14-AH16)/(AH21-AH16)</f>
        <v>0.0046371057502306075</v>
      </c>
      <c r="AJ14" s="78">
        <v>2</v>
      </c>
      <c r="AK14" s="12">
        <v>267.4</v>
      </c>
      <c r="AL14" s="12">
        <v>4034.3</v>
      </c>
      <c r="AM14" s="12">
        <f t="shared" si="5"/>
        <v>6.628163498004609</v>
      </c>
      <c r="AN14" s="13">
        <f>(AM14-AM15)/(AM13-AM15)</f>
        <v>0.05731611936916213</v>
      </c>
      <c r="AO14" s="38">
        <v>3</v>
      </c>
      <c r="AP14" s="12">
        <v>4.9</v>
      </c>
      <c r="AQ14" s="12">
        <v>4034.3</v>
      </c>
      <c r="AR14" s="12">
        <f t="shared" si="6"/>
        <v>0.12145849341893265</v>
      </c>
      <c r="AS14" s="13">
        <f>(AR14-AR11)/(AR17-AR11)</f>
        <v>0.22077915210404117</v>
      </c>
      <c r="AT14" s="78">
        <v>6</v>
      </c>
      <c r="AU14" s="12">
        <v>1413</v>
      </c>
      <c r="AV14" s="12">
        <v>2081</v>
      </c>
      <c r="AW14" s="12">
        <f t="shared" si="7"/>
        <v>67.90004805382029</v>
      </c>
      <c r="AX14" s="13">
        <f>(AW21-AW14)/(AW21-AW13)</f>
        <v>0.6725399639240451</v>
      </c>
      <c r="AY14" s="78">
        <v>3</v>
      </c>
      <c r="AZ14" s="73">
        <v>0</v>
      </c>
      <c r="BA14" s="12">
        <v>0</v>
      </c>
      <c r="BB14" s="58">
        <v>0</v>
      </c>
      <c r="BC14" s="13">
        <v>0</v>
      </c>
      <c r="BD14" s="78">
        <v>1</v>
      </c>
      <c r="BE14" s="12">
        <v>1517</v>
      </c>
      <c r="BF14" s="13">
        <v>1450</v>
      </c>
      <c r="BG14" s="12">
        <f t="shared" si="8"/>
        <v>95.5833882663151</v>
      </c>
      <c r="BH14" s="62">
        <f>(BG14-BG16)/(BG12-BG16)</f>
        <v>0.47493191656020717</v>
      </c>
      <c r="BI14" s="38">
        <v>7</v>
      </c>
      <c r="BJ14" s="12">
        <v>0</v>
      </c>
      <c r="BK14" s="12">
        <v>0</v>
      </c>
      <c r="BL14" s="58">
        <v>0</v>
      </c>
      <c r="BM14" s="13">
        <v>0</v>
      </c>
      <c r="BN14" s="38">
        <v>1</v>
      </c>
      <c r="BO14" s="12">
        <v>505.6</v>
      </c>
      <c r="BP14" s="12">
        <v>591.7</v>
      </c>
      <c r="BQ14" s="12">
        <f t="shared" si="9"/>
        <v>85.4487071150921</v>
      </c>
      <c r="BR14" s="13">
        <f>(BQ14-BQ11)/(BQ12-BQ11)</f>
        <v>0.854487071150921</v>
      </c>
      <c r="BS14" s="38">
        <v>4</v>
      </c>
      <c r="BT14" s="12">
        <v>13</v>
      </c>
      <c r="BU14" s="12">
        <v>13</v>
      </c>
      <c r="BV14" s="12">
        <f t="shared" si="10"/>
        <v>100</v>
      </c>
      <c r="BW14" s="13">
        <f>(BV17-BV14)/(BV17-BV12)</f>
        <v>0.8415841584158416</v>
      </c>
      <c r="BX14" s="38">
        <v>9</v>
      </c>
      <c r="BY14" s="12">
        <v>21</v>
      </c>
      <c r="BZ14" s="12">
        <v>24</v>
      </c>
      <c r="CA14" s="12">
        <f t="shared" si="11"/>
        <v>87.5</v>
      </c>
      <c r="CB14" s="13">
        <f>(CA14-CA16)/(CA11-CA16)</f>
        <v>0.4555785123966942</v>
      </c>
      <c r="CC14" s="38">
        <v>9</v>
      </c>
      <c r="CD14" s="80">
        <v>0</v>
      </c>
      <c r="CE14" s="18">
        <v>883</v>
      </c>
      <c r="CF14" s="13">
        <f t="shared" si="12"/>
        <v>0</v>
      </c>
      <c r="CG14" s="65">
        <v>0</v>
      </c>
      <c r="CH14" s="38">
        <v>1</v>
      </c>
      <c r="CI14" s="105">
        <v>5</v>
      </c>
      <c r="CJ14" s="106"/>
      <c r="CK14" s="107"/>
      <c r="CL14" s="66">
        <f>(CI14-CI22)/(CI21-CI22)</f>
        <v>0.75</v>
      </c>
      <c r="CM14" s="38">
        <v>11</v>
      </c>
      <c r="CN14" s="90">
        <v>1</v>
      </c>
      <c r="CO14" s="90"/>
      <c r="CP14" s="90"/>
      <c r="CQ14" s="68">
        <v>1</v>
      </c>
      <c r="CR14" s="38">
        <v>12</v>
      </c>
      <c r="CS14" s="12">
        <v>126</v>
      </c>
      <c r="CT14" s="18">
        <v>883</v>
      </c>
      <c r="CU14" s="12">
        <f t="shared" si="13"/>
        <v>14.269535673839185</v>
      </c>
      <c r="CV14" s="13">
        <f>(CU14-CU15)/(CU11-CU15)</f>
        <v>0.415307381552036</v>
      </c>
      <c r="CW14" s="38">
        <v>10</v>
      </c>
      <c r="CX14" s="18">
        <v>300</v>
      </c>
      <c r="CY14" s="18">
        <v>193</v>
      </c>
      <c r="CZ14" s="12">
        <f t="shared" si="14"/>
        <v>155.440414507772</v>
      </c>
      <c r="DA14" s="13">
        <f>(CZ14-CZ20)/(CZ22-CZ20)</f>
        <v>0.3848940087507367</v>
      </c>
      <c r="DB14" s="38">
        <v>11</v>
      </c>
      <c r="DC14" s="12">
        <v>15</v>
      </c>
      <c r="DD14" s="13">
        <v>0.883</v>
      </c>
      <c r="DE14" s="12">
        <f t="shared" si="15"/>
        <v>16.987542468856173</v>
      </c>
      <c r="DF14" s="77">
        <f>(DE14-DE22)/(DE19-DE22)</f>
        <v>0.4665615940618589</v>
      </c>
      <c r="DG14" s="47">
        <v>7</v>
      </c>
      <c r="DH14" s="72">
        <f t="shared" si="16"/>
        <v>10.117174116877814</v>
      </c>
      <c r="DI14" s="49">
        <v>3</v>
      </c>
    </row>
    <row r="15" spans="1:113" s="19" customFormat="1" ht="26.25" customHeight="1">
      <c r="A15" s="11" t="s">
        <v>24</v>
      </c>
      <c r="B15" s="40">
        <v>1909.3</v>
      </c>
      <c r="C15" s="12">
        <v>1186.8</v>
      </c>
      <c r="D15" s="12">
        <f t="shared" si="0"/>
        <v>62.15890640548892</v>
      </c>
      <c r="E15" s="13">
        <f>(D15-D20)/(D18-D20)</f>
        <v>0.31633267878522714</v>
      </c>
      <c r="F15" s="38">
        <v>3</v>
      </c>
      <c r="G15" s="40">
        <v>136.1</v>
      </c>
      <c r="H15" s="12">
        <v>173.3</v>
      </c>
      <c r="I15" s="12">
        <f>H15/G15*100</f>
        <v>127.33284349742837</v>
      </c>
      <c r="J15" s="13">
        <f>(I15-I20)/(I18-I20)</f>
        <v>0.43728932258365716</v>
      </c>
      <c r="K15" s="38">
        <v>9</v>
      </c>
      <c r="L15" s="40">
        <v>99</v>
      </c>
      <c r="M15" s="12">
        <v>145.1</v>
      </c>
      <c r="N15" s="12">
        <f>M15/L15*100</f>
        <v>146.56565656565655</v>
      </c>
      <c r="O15" s="13">
        <f>(N15-N13)/(N12-N13)</f>
        <v>0.07163582348656176</v>
      </c>
      <c r="P15" s="38">
        <v>4</v>
      </c>
      <c r="Q15" s="73">
        <v>75.5</v>
      </c>
      <c r="R15" s="12">
        <v>3.5</v>
      </c>
      <c r="S15" s="58">
        <f aca="true" t="shared" si="18" ref="S15:S22">R15/Q15*100</f>
        <v>4.635761589403973</v>
      </c>
      <c r="T15" s="62">
        <f>(S15-S15)/(S19-S15)</f>
        <v>0</v>
      </c>
      <c r="U15" s="38">
        <v>1</v>
      </c>
      <c r="V15" s="12">
        <v>0</v>
      </c>
      <c r="W15" s="12">
        <v>3026.9</v>
      </c>
      <c r="X15" s="57">
        <f t="shared" si="2"/>
        <v>0</v>
      </c>
      <c r="Y15" s="13">
        <v>1</v>
      </c>
      <c r="Z15" s="78">
        <v>12</v>
      </c>
      <c r="AA15" s="12">
        <v>34.1</v>
      </c>
      <c r="AB15" s="12">
        <v>3026.9</v>
      </c>
      <c r="AC15" s="12">
        <f t="shared" si="3"/>
        <v>1.1265651326439592</v>
      </c>
      <c r="AD15" s="13">
        <f>(AC15-AC17)/(AC16-AC17)</f>
        <v>0.027207592536822</v>
      </c>
      <c r="AE15" s="78">
        <v>3</v>
      </c>
      <c r="AF15" s="12">
        <v>156.2</v>
      </c>
      <c r="AG15" s="12">
        <v>3026.9</v>
      </c>
      <c r="AH15" s="12">
        <f t="shared" si="4"/>
        <v>5.160395123723942</v>
      </c>
      <c r="AI15" s="13">
        <f>(AH15-AH16)/(AH21-AH16)</f>
        <v>0.2194044693744473</v>
      </c>
      <c r="AJ15" s="78">
        <v>8</v>
      </c>
      <c r="AK15" s="12">
        <v>135.1</v>
      </c>
      <c r="AL15" s="12">
        <v>3026.9</v>
      </c>
      <c r="AM15" s="58">
        <f t="shared" si="5"/>
        <v>4.463312299712577</v>
      </c>
      <c r="AN15" s="13">
        <f>(AM15-AM15)/(AM13-AM15)</f>
        <v>0</v>
      </c>
      <c r="AO15" s="38">
        <v>1</v>
      </c>
      <c r="AP15" s="12">
        <v>0</v>
      </c>
      <c r="AQ15" s="12">
        <v>3026.9</v>
      </c>
      <c r="AR15" s="58">
        <f t="shared" si="6"/>
        <v>0</v>
      </c>
      <c r="AS15" s="13">
        <v>0</v>
      </c>
      <c r="AT15" s="78">
        <v>1</v>
      </c>
      <c r="AU15" s="12">
        <v>1155</v>
      </c>
      <c r="AV15" s="12">
        <v>2081</v>
      </c>
      <c r="AW15" s="12">
        <f t="shared" si="7"/>
        <v>55.50216242191254</v>
      </c>
      <c r="AX15" s="13">
        <f>(AW21-AW15)/(AW21-AW13)</f>
        <v>0.964067532273239</v>
      </c>
      <c r="AY15" s="78">
        <v>11</v>
      </c>
      <c r="AZ15" s="73">
        <v>0</v>
      </c>
      <c r="BA15" s="12">
        <v>0</v>
      </c>
      <c r="BB15" s="58">
        <v>0</v>
      </c>
      <c r="BC15" s="13">
        <v>0</v>
      </c>
      <c r="BD15" s="78">
        <v>1</v>
      </c>
      <c r="BE15" s="12">
        <v>1609</v>
      </c>
      <c r="BF15" s="13">
        <v>1886</v>
      </c>
      <c r="BG15" s="12">
        <f t="shared" si="8"/>
        <v>117.21566190180238</v>
      </c>
      <c r="BH15" s="62">
        <f>(BG15-BG16)/(BG12-BG16)</f>
        <v>0.8450479216653219</v>
      </c>
      <c r="BI15" s="38">
        <v>10</v>
      </c>
      <c r="BJ15" s="12">
        <v>0</v>
      </c>
      <c r="BK15" s="12">
        <v>0</v>
      </c>
      <c r="BL15" s="58">
        <v>0</v>
      </c>
      <c r="BM15" s="13">
        <v>0</v>
      </c>
      <c r="BN15" s="38">
        <v>1</v>
      </c>
      <c r="BO15" s="12">
        <v>264.4</v>
      </c>
      <c r="BP15" s="12">
        <v>296.1</v>
      </c>
      <c r="BQ15" s="12">
        <f t="shared" si="9"/>
        <v>89.29415737926375</v>
      </c>
      <c r="BR15" s="13">
        <f>(BQ15-BQ11)/(BQ12-BQ11)</f>
        <v>0.8929415737926375</v>
      </c>
      <c r="BS15" s="38">
        <v>8</v>
      </c>
      <c r="BT15" s="12">
        <v>9</v>
      </c>
      <c r="BU15" s="12">
        <v>14</v>
      </c>
      <c r="BV15" s="12">
        <f t="shared" si="10"/>
        <v>155.55555555555557</v>
      </c>
      <c r="BW15" s="13">
        <f>(BV17-BV15)/(BV17-BV12)</f>
        <v>0.6215621562156215</v>
      </c>
      <c r="BX15" s="38">
        <v>2</v>
      </c>
      <c r="BY15" s="12">
        <v>26</v>
      </c>
      <c r="BZ15" s="12">
        <v>24</v>
      </c>
      <c r="CA15" s="12">
        <f t="shared" si="11"/>
        <v>108.33333333333333</v>
      </c>
      <c r="CB15" s="13">
        <f>(CA15-CA16)/(CA11-CA16)</f>
        <v>0.6604683195592286</v>
      </c>
      <c r="CC15" s="38">
        <v>11</v>
      </c>
      <c r="CD15" s="80">
        <v>0</v>
      </c>
      <c r="CE15" s="18">
        <v>562</v>
      </c>
      <c r="CF15" s="13">
        <f t="shared" si="12"/>
        <v>0</v>
      </c>
      <c r="CG15" s="65">
        <v>0</v>
      </c>
      <c r="CH15" s="38">
        <v>1</v>
      </c>
      <c r="CI15" s="91">
        <v>6</v>
      </c>
      <c r="CJ15" s="92"/>
      <c r="CK15" s="93"/>
      <c r="CL15" s="66">
        <v>1</v>
      </c>
      <c r="CM15" s="38">
        <v>12</v>
      </c>
      <c r="CN15" s="104">
        <v>0</v>
      </c>
      <c r="CO15" s="104"/>
      <c r="CP15" s="104"/>
      <c r="CQ15" s="68">
        <v>0</v>
      </c>
      <c r="CR15" s="38">
        <v>1</v>
      </c>
      <c r="CS15" s="12">
        <v>0</v>
      </c>
      <c r="CT15" s="18">
        <v>562</v>
      </c>
      <c r="CU15" s="58">
        <f t="shared" si="13"/>
        <v>0</v>
      </c>
      <c r="CV15" s="13">
        <v>0</v>
      </c>
      <c r="CW15" s="38">
        <v>1</v>
      </c>
      <c r="CX15" s="18">
        <v>20</v>
      </c>
      <c r="CY15" s="18">
        <v>124</v>
      </c>
      <c r="CZ15" s="12">
        <f t="shared" si="14"/>
        <v>16.129032258064516</v>
      </c>
      <c r="DA15" s="13">
        <f>(CZ15-CZ20)/(CZ22-CZ20)</f>
        <v>0.0110224703965753</v>
      </c>
      <c r="DB15" s="38">
        <v>3</v>
      </c>
      <c r="DC15" s="12">
        <v>13</v>
      </c>
      <c r="DD15" s="13">
        <v>0.562</v>
      </c>
      <c r="DE15" s="12">
        <f t="shared" si="15"/>
        <v>23.131672597864767</v>
      </c>
      <c r="DF15" s="77">
        <f>(DE15-DE22)/(DE19-DE22)</f>
        <v>0.7985639957784662</v>
      </c>
      <c r="DG15" s="47">
        <v>10</v>
      </c>
      <c r="DH15" s="72">
        <f t="shared" si="16"/>
        <v>7.865543856447806</v>
      </c>
      <c r="DI15" s="49">
        <v>11</v>
      </c>
    </row>
    <row r="16" spans="1:113" s="19" customFormat="1" ht="26.25" customHeight="1">
      <c r="A16" s="11" t="s">
        <v>25</v>
      </c>
      <c r="B16" s="40">
        <v>405.2</v>
      </c>
      <c r="C16" s="12">
        <v>451.4</v>
      </c>
      <c r="D16" s="12">
        <f t="shared" si="0"/>
        <v>111.40177690029616</v>
      </c>
      <c r="E16" s="13">
        <f>(D16-D20)/(D18-D20)</f>
        <v>0.6562324557380275</v>
      </c>
      <c r="F16" s="38">
        <v>8</v>
      </c>
      <c r="G16" s="40">
        <v>169.8</v>
      </c>
      <c r="H16" s="12">
        <v>234.9</v>
      </c>
      <c r="I16" s="12">
        <f t="shared" si="1"/>
        <v>138.33922261484096</v>
      </c>
      <c r="J16" s="13">
        <f>(I16-I20)/(I18-I20)</f>
        <v>0.4803887744882285</v>
      </c>
      <c r="K16" s="38">
        <v>10</v>
      </c>
      <c r="L16" s="40">
        <v>89</v>
      </c>
      <c r="M16" s="12">
        <v>77.4</v>
      </c>
      <c r="N16" s="12">
        <f t="shared" si="17"/>
        <v>86.96629213483146</v>
      </c>
      <c r="O16" s="13">
        <f>(N16-N13)/(N12-N13)</f>
        <v>0.03303278002226244</v>
      </c>
      <c r="P16" s="38">
        <v>3</v>
      </c>
      <c r="Q16" s="73">
        <v>4.7</v>
      </c>
      <c r="R16" s="12">
        <v>3.2</v>
      </c>
      <c r="S16" s="12">
        <f t="shared" si="18"/>
        <v>68.08510638297872</v>
      </c>
      <c r="T16" s="62">
        <f>(S16-S15)/(S19-S15)</f>
        <v>0.0983155573507418</v>
      </c>
      <c r="U16" s="38">
        <v>4</v>
      </c>
      <c r="V16" s="12">
        <v>1180</v>
      </c>
      <c r="W16" s="12">
        <v>3560.4</v>
      </c>
      <c r="X16" s="12">
        <f t="shared" si="2"/>
        <v>33.14234355690372</v>
      </c>
      <c r="Y16" s="13">
        <f>(X11-X16)/(X11-X12)</f>
        <v>0.06638186882189792</v>
      </c>
      <c r="Z16" s="78">
        <v>2</v>
      </c>
      <c r="AA16" s="12">
        <v>1411.2</v>
      </c>
      <c r="AB16" s="12">
        <v>3560.4</v>
      </c>
      <c r="AC16" s="57">
        <f t="shared" si="3"/>
        <v>39.635995955510616</v>
      </c>
      <c r="AD16" s="13">
        <f>(AC16-AC17)/(AC16-AC17)</f>
        <v>1</v>
      </c>
      <c r="AE16" s="78">
        <v>12</v>
      </c>
      <c r="AF16" s="12">
        <v>0</v>
      </c>
      <c r="AG16" s="12">
        <v>3560.4</v>
      </c>
      <c r="AH16" s="58">
        <f t="shared" si="4"/>
        <v>0</v>
      </c>
      <c r="AI16" s="13">
        <f>(AH16-AH16)/(AH21-AH16)</f>
        <v>0</v>
      </c>
      <c r="AJ16" s="78">
        <v>1</v>
      </c>
      <c r="AK16" s="12">
        <v>742.6</v>
      </c>
      <c r="AL16" s="12">
        <v>3560.4</v>
      </c>
      <c r="AM16" s="12">
        <f t="shared" si="5"/>
        <v>20.857207055387036</v>
      </c>
      <c r="AN16" s="13">
        <f>(AM16-AM15)/(AM13-AM15)</f>
        <v>0.43404111538153134</v>
      </c>
      <c r="AO16" s="38">
        <v>7</v>
      </c>
      <c r="AP16" s="12">
        <v>0</v>
      </c>
      <c r="AQ16" s="12">
        <v>3560.4</v>
      </c>
      <c r="AR16" s="58">
        <f t="shared" si="6"/>
        <v>0</v>
      </c>
      <c r="AS16" s="13">
        <v>0</v>
      </c>
      <c r="AT16" s="78">
        <v>1</v>
      </c>
      <c r="AU16" s="12">
        <v>1342.5</v>
      </c>
      <c r="AV16" s="12">
        <v>2081</v>
      </c>
      <c r="AW16" s="12">
        <f t="shared" si="7"/>
        <v>64.51225372417107</v>
      </c>
      <c r="AX16" s="13">
        <f>(AW21-AW16)/(AW21-AW13)</f>
        <v>0.7522015669031853</v>
      </c>
      <c r="AY16" s="78">
        <v>8</v>
      </c>
      <c r="AZ16" s="73">
        <v>0</v>
      </c>
      <c r="BA16" s="12">
        <v>0</v>
      </c>
      <c r="BB16" s="58">
        <v>0</v>
      </c>
      <c r="BC16" s="13">
        <v>0</v>
      </c>
      <c r="BD16" s="78">
        <v>1</v>
      </c>
      <c r="BE16" s="12">
        <v>2216</v>
      </c>
      <c r="BF16" s="13">
        <v>1503</v>
      </c>
      <c r="BG16" s="58">
        <f t="shared" si="8"/>
        <v>67.82490974729242</v>
      </c>
      <c r="BH16" s="62">
        <f>(BG16-BG16)/(BG12-BG16)</f>
        <v>0</v>
      </c>
      <c r="BI16" s="38">
        <v>1</v>
      </c>
      <c r="BJ16" s="12">
        <v>0</v>
      </c>
      <c r="BK16" s="12">
        <v>0</v>
      </c>
      <c r="BL16" s="58">
        <v>0</v>
      </c>
      <c r="BM16" s="13">
        <v>0</v>
      </c>
      <c r="BN16" s="38">
        <v>1</v>
      </c>
      <c r="BO16" s="12">
        <v>404.2</v>
      </c>
      <c r="BP16" s="12">
        <v>461.2</v>
      </c>
      <c r="BQ16" s="12">
        <f t="shared" si="9"/>
        <v>87.64093668690373</v>
      </c>
      <c r="BR16" s="13">
        <f>(BQ16-BQ11)/(BQ12-BQ11)</f>
        <v>0.8764093668690373</v>
      </c>
      <c r="BS16" s="38">
        <v>6</v>
      </c>
      <c r="BT16" s="12">
        <v>9</v>
      </c>
      <c r="BU16" s="12">
        <v>12</v>
      </c>
      <c r="BV16" s="12">
        <f t="shared" si="10"/>
        <v>133.33333333333331</v>
      </c>
      <c r="BW16" s="13">
        <f>(BV17-BV16)/(BV17-BV12)</f>
        <v>0.7095709570957096</v>
      </c>
      <c r="BX16" s="38">
        <v>4</v>
      </c>
      <c r="BY16" s="12">
        <v>7</v>
      </c>
      <c r="BZ16" s="12">
        <v>17</v>
      </c>
      <c r="CA16" s="58">
        <f t="shared" si="11"/>
        <v>41.17647058823529</v>
      </c>
      <c r="CB16" s="13">
        <f>(CA16-CA16)/(CA11-CA16)</f>
        <v>0</v>
      </c>
      <c r="CC16" s="38">
        <v>1</v>
      </c>
      <c r="CD16" s="80">
        <v>0</v>
      </c>
      <c r="CE16" s="18">
        <v>751</v>
      </c>
      <c r="CF16" s="13">
        <f t="shared" si="12"/>
        <v>0</v>
      </c>
      <c r="CG16" s="65">
        <v>0</v>
      </c>
      <c r="CH16" s="38">
        <v>1</v>
      </c>
      <c r="CI16" s="91">
        <v>6</v>
      </c>
      <c r="CJ16" s="92"/>
      <c r="CK16" s="93"/>
      <c r="CL16" s="66">
        <v>1</v>
      </c>
      <c r="CM16" s="38">
        <v>12</v>
      </c>
      <c r="CN16" s="90">
        <v>1</v>
      </c>
      <c r="CO16" s="90"/>
      <c r="CP16" s="90"/>
      <c r="CQ16" s="68">
        <v>1</v>
      </c>
      <c r="CR16" s="38">
        <v>12</v>
      </c>
      <c r="CS16" s="12">
        <v>5</v>
      </c>
      <c r="CT16" s="18">
        <v>751</v>
      </c>
      <c r="CU16" s="12">
        <f t="shared" si="13"/>
        <v>0.6657789613848202</v>
      </c>
      <c r="CV16" s="13">
        <f>(CU16-CU15)/(CU11-CU15)</f>
        <v>0.019377148876125364</v>
      </c>
      <c r="CW16" s="38">
        <v>8</v>
      </c>
      <c r="CX16" s="18">
        <v>58</v>
      </c>
      <c r="CY16" s="18">
        <v>141</v>
      </c>
      <c r="CZ16" s="12">
        <f t="shared" si="14"/>
        <v>41.13475177304964</v>
      </c>
      <c r="DA16" s="13">
        <f>(CZ16-CZ20)/(CZ22-CZ20)</f>
        <v>0.07813060378629906</v>
      </c>
      <c r="DB16" s="38">
        <v>6</v>
      </c>
      <c r="DC16" s="12">
        <v>11</v>
      </c>
      <c r="DD16" s="13">
        <v>0.751</v>
      </c>
      <c r="DE16" s="12">
        <f t="shared" si="15"/>
        <v>14.647137150466046</v>
      </c>
      <c r="DF16" s="77">
        <f>(DE16-DE22)/(DE19-DE22)</f>
        <v>0.34009614323632087</v>
      </c>
      <c r="DG16" s="47">
        <v>5</v>
      </c>
      <c r="DH16" s="72">
        <f t="shared" si="16"/>
        <v>7.544178338569367</v>
      </c>
      <c r="DI16" s="49">
        <v>12</v>
      </c>
    </row>
    <row r="17" spans="1:113" s="19" customFormat="1" ht="26.25" customHeight="1">
      <c r="A17" s="11" t="s">
        <v>26</v>
      </c>
      <c r="B17" s="40">
        <v>759.2</v>
      </c>
      <c r="C17" s="12">
        <v>1094.5</v>
      </c>
      <c r="D17" s="12">
        <f t="shared" si="0"/>
        <v>144.1649104320337</v>
      </c>
      <c r="E17" s="13">
        <f>(D17-D20)/(D18-D20)</f>
        <v>0.8823805593683132</v>
      </c>
      <c r="F17" s="38">
        <v>11</v>
      </c>
      <c r="G17" s="40">
        <v>297.8</v>
      </c>
      <c r="H17" s="12">
        <v>318.5</v>
      </c>
      <c r="I17" s="12">
        <f t="shared" si="1"/>
        <v>106.95097380792478</v>
      </c>
      <c r="J17" s="13">
        <f>(I17-I20)/(I18-I20)</f>
        <v>0.3574767517974795</v>
      </c>
      <c r="K17" s="38">
        <v>7</v>
      </c>
      <c r="L17" s="40">
        <v>248.4</v>
      </c>
      <c r="M17" s="12">
        <v>192.8</v>
      </c>
      <c r="N17" s="12">
        <f t="shared" si="17"/>
        <v>77.61674718196457</v>
      </c>
      <c r="O17" s="13">
        <f>(N17-N13)/(N12-N13)</f>
        <v>0.026976995809901427</v>
      </c>
      <c r="P17" s="38">
        <v>2</v>
      </c>
      <c r="Q17" s="73">
        <v>1.7</v>
      </c>
      <c r="R17" s="12">
        <v>3.1</v>
      </c>
      <c r="S17" s="12">
        <f t="shared" si="18"/>
        <v>182.3529411764706</v>
      </c>
      <c r="T17" s="62">
        <f>(S17-S15)/(S19-S15)</f>
        <v>0.27537500377267377</v>
      </c>
      <c r="U17" s="38">
        <v>6</v>
      </c>
      <c r="V17" s="12">
        <v>0</v>
      </c>
      <c r="W17" s="12">
        <v>2726.6</v>
      </c>
      <c r="X17" s="57">
        <f t="shared" si="2"/>
        <v>0</v>
      </c>
      <c r="Y17" s="13">
        <v>1</v>
      </c>
      <c r="Z17" s="78">
        <v>12</v>
      </c>
      <c r="AA17" s="12">
        <v>1.35</v>
      </c>
      <c r="AB17" s="12">
        <v>2726.6</v>
      </c>
      <c r="AC17" s="58">
        <f t="shared" si="3"/>
        <v>0.049512213012543105</v>
      </c>
      <c r="AD17" s="13">
        <f>(AC17-AC17)/(AC16-AC17)</f>
        <v>0</v>
      </c>
      <c r="AE17" s="78">
        <v>1</v>
      </c>
      <c r="AF17" s="12">
        <v>99</v>
      </c>
      <c r="AG17" s="12">
        <v>2726.6</v>
      </c>
      <c r="AH17" s="12">
        <f t="shared" si="4"/>
        <v>3.6308956209198273</v>
      </c>
      <c r="AI17" s="13">
        <f>(AH17-AH16)/(AH21-AH16)</f>
        <v>0.15437475386323452</v>
      </c>
      <c r="AJ17" s="78">
        <v>6</v>
      </c>
      <c r="AK17" s="12">
        <v>407.72</v>
      </c>
      <c r="AL17" s="12">
        <v>2726.6</v>
      </c>
      <c r="AM17" s="12">
        <f t="shared" si="5"/>
        <v>14.953421844054867</v>
      </c>
      <c r="AN17" s="13">
        <f>(AM17-AM15)/(AM13-AM15)</f>
        <v>0.27773380974797257</v>
      </c>
      <c r="AO17" s="38">
        <v>5</v>
      </c>
      <c r="AP17" s="12">
        <v>15</v>
      </c>
      <c r="AQ17" s="12">
        <v>2726.6</v>
      </c>
      <c r="AR17" s="57">
        <f t="shared" si="6"/>
        <v>0.5501357001393677</v>
      </c>
      <c r="AS17" s="13">
        <v>1</v>
      </c>
      <c r="AT17" s="78">
        <v>12</v>
      </c>
      <c r="AU17" s="12">
        <v>1846.4</v>
      </c>
      <c r="AV17" s="12">
        <v>2990</v>
      </c>
      <c r="AW17" s="12">
        <f t="shared" si="7"/>
        <v>61.752508361204015</v>
      </c>
      <c r="AX17" s="13">
        <f>(AW21-AW17)/(AW21-AW13)</f>
        <v>0.8170950397755391</v>
      </c>
      <c r="AY17" s="78">
        <v>10</v>
      </c>
      <c r="AZ17" s="73">
        <v>89.5</v>
      </c>
      <c r="BA17" s="12">
        <v>0</v>
      </c>
      <c r="BB17" s="58">
        <v>0</v>
      </c>
      <c r="BC17" s="13">
        <v>0</v>
      </c>
      <c r="BD17" s="78">
        <v>1</v>
      </c>
      <c r="BE17" s="12">
        <v>453</v>
      </c>
      <c r="BF17" s="13">
        <v>534</v>
      </c>
      <c r="BG17" s="12">
        <f t="shared" si="8"/>
        <v>117.88079470198676</v>
      </c>
      <c r="BH17" s="62">
        <f>(BG17-BG16)/(BG12-BG16)</f>
        <v>0.8564279688585478</v>
      </c>
      <c r="BI17" s="38">
        <v>11</v>
      </c>
      <c r="BJ17" s="12">
        <v>0</v>
      </c>
      <c r="BK17" s="12">
        <v>4</v>
      </c>
      <c r="BL17" s="58">
        <f>BJ17/BK17*100</f>
        <v>0</v>
      </c>
      <c r="BM17" s="13">
        <v>0</v>
      </c>
      <c r="BN17" s="38">
        <v>1</v>
      </c>
      <c r="BO17" s="12">
        <v>1037.5</v>
      </c>
      <c r="BP17" s="12">
        <v>1185.6</v>
      </c>
      <c r="BQ17" s="12">
        <f t="shared" si="9"/>
        <v>87.50843454790824</v>
      </c>
      <c r="BR17" s="13">
        <f>(BQ17-BQ11)/(BQ12-BQ11)</f>
        <v>0.8750843454790824</v>
      </c>
      <c r="BS17" s="38">
        <v>5</v>
      </c>
      <c r="BT17" s="12">
        <v>8</v>
      </c>
      <c r="BU17" s="12">
        <v>25</v>
      </c>
      <c r="BV17" s="58">
        <f t="shared" si="10"/>
        <v>312.5</v>
      </c>
      <c r="BW17" s="13">
        <f>(BV17-BV17)/(BV17-BV12)</f>
        <v>0</v>
      </c>
      <c r="BX17" s="38">
        <v>1</v>
      </c>
      <c r="BY17" s="12">
        <v>25</v>
      </c>
      <c r="BZ17" s="12">
        <v>40</v>
      </c>
      <c r="CA17" s="12">
        <f t="shared" si="11"/>
        <v>62.5</v>
      </c>
      <c r="CB17" s="13">
        <f>(CA17-CA16)/(CA11-CA16)</f>
        <v>0.20971074380165292</v>
      </c>
      <c r="CC17" s="38">
        <v>3</v>
      </c>
      <c r="CD17" s="80">
        <v>0</v>
      </c>
      <c r="CE17" s="18">
        <v>1150</v>
      </c>
      <c r="CF17" s="13">
        <f t="shared" si="12"/>
        <v>0</v>
      </c>
      <c r="CG17" s="65">
        <v>0</v>
      </c>
      <c r="CH17" s="38">
        <v>1</v>
      </c>
      <c r="CI17" s="91">
        <v>6</v>
      </c>
      <c r="CJ17" s="92"/>
      <c r="CK17" s="93"/>
      <c r="CL17" s="66">
        <v>1</v>
      </c>
      <c r="CM17" s="38">
        <v>12</v>
      </c>
      <c r="CN17" s="104">
        <v>0</v>
      </c>
      <c r="CO17" s="104"/>
      <c r="CP17" s="104"/>
      <c r="CQ17" s="68">
        <v>0</v>
      </c>
      <c r="CR17" s="38">
        <v>1</v>
      </c>
      <c r="CS17" s="12">
        <v>0</v>
      </c>
      <c r="CT17" s="18">
        <v>1150</v>
      </c>
      <c r="CU17" s="58">
        <f t="shared" si="13"/>
        <v>0</v>
      </c>
      <c r="CV17" s="13">
        <v>0</v>
      </c>
      <c r="CW17" s="38">
        <v>1</v>
      </c>
      <c r="CX17" s="18">
        <v>143</v>
      </c>
      <c r="CY17" s="18">
        <v>352</v>
      </c>
      <c r="CZ17" s="12">
        <f t="shared" si="14"/>
        <v>40.625</v>
      </c>
      <c r="DA17" s="13">
        <f>(CZ17-CZ20)/(CZ22-CZ20)</f>
        <v>0.07676257716499094</v>
      </c>
      <c r="DB17" s="38">
        <v>5</v>
      </c>
      <c r="DC17" s="12">
        <v>20</v>
      </c>
      <c r="DD17" s="13">
        <v>1.15</v>
      </c>
      <c r="DE17" s="12">
        <f t="shared" si="15"/>
        <v>17.39130434782609</v>
      </c>
      <c r="DF17" s="77">
        <f>(DE17-DE22)/(DE19-DE22)</f>
        <v>0.48837915175106306</v>
      </c>
      <c r="DG17" s="47">
        <v>8</v>
      </c>
      <c r="DH17" s="72">
        <f t="shared" si="16"/>
        <v>8.297777701190451</v>
      </c>
      <c r="DI17" s="49">
        <v>10</v>
      </c>
    </row>
    <row r="18" spans="1:113" s="19" customFormat="1" ht="26.25" customHeight="1">
      <c r="A18" s="11" t="s">
        <v>27</v>
      </c>
      <c r="B18" s="40">
        <v>994.2</v>
      </c>
      <c r="C18" s="12">
        <v>1602.7</v>
      </c>
      <c r="D18" s="57">
        <f t="shared" si="0"/>
        <v>161.2049889358278</v>
      </c>
      <c r="E18" s="13">
        <f>(D18-D20)/(D18-D20)</f>
        <v>1</v>
      </c>
      <c r="F18" s="38">
        <v>12</v>
      </c>
      <c r="G18" s="40">
        <v>325.2</v>
      </c>
      <c r="H18" s="12">
        <v>881.4</v>
      </c>
      <c r="I18" s="57">
        <f t="shared" si="1"/>
        <v>271.03321033210335</v>
      </c>
      <c r="J18" s="13">
        <f>(I18-I20)/(I18-I20)</f>
        <v>1</v>
      </c>
      <c r="K18" s="38">
        <v>12</v>
      </c>
      <c r="L18" s="40">
        <v>108.7</v>
      </c>
      <c r="M18" s="12">
        <v>267.7</v>
      </c>
      <c r="N18" s="12">
        <f t="shared" si="17"/>
        <v>246.27414903403863</v>
      </c>
      <c r="O18" s="13">
        <f>(N18-N13)/(N12-N13)</f>
        <v>0.13621790930702676</v>
      </c>
      <c r="P18" s="38">
        <v>8</v>
      </c>
      <c r="Q18" s="73">
        <v>0.5</v>
      </c>
      <c r="R18" s="12">
        <v>2.4</v>
      </c>
      <c r="S18" s="12">
        <f t="shared" si="18"/>
        <v>480</v>
      </c>
      <c r="T18" s="62">
        <f>(S18-S15)/(S19-S15)</f>
        <v>0.7365828630066701</v>
      </c>
      <c r="U18" s="38">
        <v>9</v>
      </c>
      <c r="V18" s="12">
        <v>0</v>
      </c>
      <c r="W18" s="12">
        <v>3992.8</v>
      </c>
      <c r="X18" s="57">
        <f t="shared" si="2"/>
        <v>0</v>
      </c>
      <c r="Y18" s="13">
        <v>1</v>
      </c>
      <c r="Z18" s="78">
        <v>12</v>
      </c>
      <c r="AA18" s="12">
        <v>138.7</v>
      </c>
      <c r="AB18" s="12">
        <v>3992.8</v>
      </c>
      <c r="AC18" s="12">
        <f t="shared" si="3"/>
        <v>3.4737527549589253</v>
      </c>
      <c r="AD18" s="13">
        <f>(AC18-AC17)/(AC16-AC17)</f>
        <v>0.08650024498817227</v>
      </c>
      <c r="AE18" s="78">
        <v>6</v>
      </c>
      <c r="AF18" s="12">
        <v>251.3</v>
      </c>
      <c r="AG18" s="12">
        <v>3992.8</v>
      </c>
      <c r="AH18" s="12">
        <f t="shared" si="4"/>
        <v>6.293828892005609</v>
      </c>
      <c r="AI18" s="13">
        <f>(AH18-AH16)/(AH21-AH16)</f>
        <v>0.2675946618962676</v>
      </c>
      <c r="AJ18" s="78">
        <v>9</v>
      </c>
      <c r="AK18" s="12">
        <v>733.6</v>
      </c>
      <c r="AL18" s="12">
        <v>3992.8</v>
      </c>
      <c r="AM18" s="12">
        <f t="shared" si="5"/>
        <v>18.37307152875175</v>
      </c>
      <c r="AN18" s="13">
        <f>(AM18-AM15)/(AM13-AM15)</f>
        <v>0.3682716950693471</v>
      </c>
      <c r="AO18" s="38">
        <v>6</v>
      </c>
      <c r="AP18" s="12">
        <v>7.5</v>
      </c>
      <c r="AQ18" s="12">
        <v>3992.8</v>
      </c>
      <c r="AR18" s="12">
        <f t="shared" si="6"/>
        <v>0.18783810859547184</v>
      </c>
      <c r="AS18" s="13">
        <f>(AR18-AR11)/(AR17-AR11)</f>
        <v>0.34143959126427564</v>
      </c>
      <c r="AT18" s="78">
        <v>9</v>
      </c>
      <c r="AU18" s="12">
        <v>1932.4</v>
      </c>
      <c r="AV18" s="12">
        <v>2990</v>
      </c>
      <c r="AW18" s="12">
        <f t="shared" si="7"/>
        <v>64.62876254180603</v>
      </c>
      <c r="AX18" s="13">
        <f>(AW21-AW18)/(AW21-AW13)</f>
        <v>0.7494619439299791</v>
      </c>
      <c r="AY18" s="78">
        <v>6</v>
      </c>
      <c r="AZ18" s="73">
        <v>15.5</v>
      </c>
      <c r="BA18" s="12">
        <v>0</v>
      </c>
      <c r="BB18" s="58">
        <f>BA18/AZ18*100</f>
        <v>0</v>
      </c>
      <c r="BC18" s="13">
        <v>0</v>
      </c>
      <c r="BD18" s="78">
        <v>1</v>
      </c>
      <c r="BE18" s="12">
        <v>1873</v>
      </c>
      <c r="BF18" s="13">
        <v>1380</v>
      </c>
      <c r="BG18" s="12">
        <f t="shared" si="8"/>
        <v>73.67859049652962</v>
      </c>
      <c r="BH18" s="62">
        <f>(BG18-BG16)/(BG12-BG16)</f>
        <v>0.10015317717293587</v>
      </c>
      <c r="BI18" s="38">
        <v>2</v>
      </c>
      <c r="BJ18" s="12">
        <v>0</v>
      </c>
      <c r="BK18" s="12">
        <v>0</v>
      </c>
      <c r="BL18" s="58">
        <v>0</v>
      </c>
      <c r="BM18" s="13">
        <v>0</v>
      </c>
      <c r="BN18" s="38">
        <v>1</v>
      </c>
      <c r="BO18" s="12">
        <v>654.8</v>
      </c>
      <c r="BP18" s="12">
        <v>680.9</v>
      </c>
      <c r="BQ18" s="12">
        <f t="shared" si="9"/>
        <v>96.16683800851813</v>
      </c>
      <c r="BR18" s="13">
        <f>(BQ18-BQ11)/(BQ12-BQ11)</f>
        <v>0.9616683800851813</v>
      </c>
      <c r="BS18" s="38">
        <v>10</v>
      </c>
      <c r="BT18" s="12">
        <v>17</v>
      </c>
      <c r="BU18" s="12">
        <v>17</v>
      </c>
      <c r="BV18" s="12">
        <f t="shared" si="10"/>
        <v>100</v>
      </c>
      <c r="BW18" s="13">
        <f>(BV17-BV18)/(BV17-BV12)</f>
        <v>0.8415841584158416</v>
      </c>
      <c r="BX18" s="38">
        <v>9</v>
      </c>
      <c r="BY18" s="12">
        <v>57</v>
      </c>
      <c r="BZ18" s="12">
        <v>71</v>
      </c>
      <c r="CA18" s="12">
        <f t="shared" si="11"/>
        <v>80.28169014084507</v>
      </c>
      <c r="CB18" s="13">
        <f>(CA18-CA16)/(CA11-CA16)</f>
        <v>0.38458852287277384</v>
      </c>
      <c r="CC18" s="38">
        <v>7</v>
      </c>
      <c r="CD18" s="41">
        <v>5</v>
      </c>
      <c r="CE18" s="18">
        <v>1408</v>
      </c>
      <c r="CF18" s="13">
        <f t="shared" si="12"/>
        <v>0.0035511363636363635</v>
      </c>
      <c r="CG18" s="65">
        <f>(CF18-CF11)/(CF12-CF11)</f>
        <v>0.4229403409090909</v>
      </c>
      <c r="CH18" s="38">
        <v>10</v>
      </c>
      <c r="CI18" s="105">
        <v>5</v>
      </c>
      <c r="CJ18" s="106"/>
      <c r="CK18" s="107"/>
      <c r="CL18" s="66">
        <f>(CI18-CI22)/(CI21-CI22)</f>
        <v>0.75</v>
      </c>
      <c r="CM18" s="38">
        <v>11</v>
      </c>
      <c r="CN18" s="104">
        <v>0</v>
      </c>
      <c r="CO18" s="104"/>
      <c r="CP18" s="104"/>
      <c r="CQ18" s="68">
        <v>0</v>
      </c>
      <c r="CR18" s="38">
        <v>1</v>
      </c>
      <c r="CS18" s="12">
        <v>0</v>
      </c>
      <c r="CT18" s="18">
        <v>1408</v>
      </c>
      <c r="CU18" s="58">
        <f t="shared" si="13"/>
        <v>0</v>
      </c>
      <c r="CV18" s="13">
        <v>0</v>
      </c>
      <c r="CW18" s="38">
        <v>1</v>
      </c>
      <c r="CX18" s="18">
        <v>301</v>
      </c>
      <c r="CY18" s="18">
        <v>328</v>
      </c>
      <c r="CZ18" s="12">
        <f t="shared" si="14"/>
        <v>91.76829268292683</v>
      </c>
      <c r="DA18" s="13">
        <f>(CZ18-CZ20)/(CZ22-CZ20)</f>
        <v>0.2140164124445065</v>
      </c>
      <c r="DB18" s="38">
        <v>10</v>
      </c>
      <c r="DC18" s="12">
        <v>20</v>
      </c>
      <c r="DD18" s="13">
        <v>1.408</v>
      </c>
      <c r="DE18" s="12">
        <f t="shared" si="15"/>
        <v>14.204545454545455</v>
      </c>
      <c r="DF18" s="77">
        <f>(DE18-DE22)/(DE19-DE22)</f>
        <v>0.31618038902211565</v>
      </c>
      <c r="DG18" s="47">
        <v>4</v>
      </c>
      <c r="DH18" s="72">
        <f t="shared" si="16"/>
        <v>9.677200290384183</v>
      </c>
      <c r="DI18" s="49">
        <v>5</v>
      </c>
    </row>
    <row r="19" spans="1:119" s="19" customFormat="1" ht="26.25" customHeight="1">
      <c r="A19" s="11" t="s">
        <v>28</v>
      </c>
      <c r="B19" s="40">
        <v>711</v>
      </c>
      <c r="C19" s="12">
        <v>802.6</v>
      </c>
      <c r="D19" s="12">
        <f t="shared" si="0"/>
        <v>112.88326300984528</v>
      </c>
      <c r="E19" s="13">
        <f>(D19-D20)/(D18-D20)</f>
        <v>0.6664584395836994</v>
      </c>
      <c r="F19" s="38">
        <v>9</v>
      </c>
      <c r="G19" s="40">
        <v>76.4</v>
      </c>
      <c r="H19" s="12">
        <v>132.6</v>
      </c>
      <c r="I19" s="12">
        <f t="shared" si="1"/>
        <v>173.56020942408375</v>
      </c>
      <c r="J19" s="13">
        <f>(I19-I20)/(I18-I20)</f>
        <v>0.6183092668520566</v>
      </c>
      <c r="K19" s="38">
        <v>11</v>
      </c>
      <c r="L19" s="40">
        <v>24.3</v>
      </c>
      <c r="M19" s="12">
        <v>104.3</v>
      </c>
      <c r="N19" s="12">
        <f t="shared" si="17"/>
        <v>429.2181069958848</v>
      </c>
      <c r="O19" s="13">
        <f>(N19-N13)/(N12-N13)</f>
        <v>0.25471235347058724</v>
      </c>
      <c r="P19" s="38">
        <v>11</v>
      </c>
      <c r="Q19" s="73">
        <v>0.2</v>
      </c>
      <c r="R19" s="12">
        <v>1.3</v>
      </c>
      <c r="S19" s="57">
        <f t="shared" si="18"/>
        <v>650</v>
      </c>
      <c r="T19" s="62">
        <v>1</v>
      </c>
      <c r="U19" s="38">
        <v>12</v>
      </c>
      <c r="V19" s="12">
        <v>45</v>
      </c>
      <c r="W19" s="12">
        <v>2277.1</v>
      </c>
      <c r="X19" s="12">
        <f t="shared" si="2"/>
        <v>1.9761977954415706</v>
      </c>
      <c r="Y19" s="13">
        <f>(X11-X19)/(X11-X12)</f>
        <v>0.9443306086834008</v>
      </c>
      <c r="Z19" s="78">
        <v>4</v>
      </c>
      <c r="AA19" s="12">
        <v>12.7</v>
      </c>
      <c r="AB19" s="12">
        <v>2277.1</v>
      </c>
      <c r="AC19" s="12">
        <f t="shared" si="3"/>
        <v>0.5577269333801765</v>
      </c>
      <c r="AD19" s="13">
        <f>(AC19-AC17)/(AC16-AC17)</f>
        <v>0.012838086950926624</v>
      </c>
      <c r="AE19" s="78">
        <v>2</v>
      </c>
      <c r="AF19" s="12">
        <v>278.6</v>
      </c>
      <c r="AG19" s="12">
        <v>2277.1</v>
      </c>
      <c r="AH19" s="12">
        <f t="shared" si="4"/>
        <v>12.234860129111592</v>
      </c>
      <c r="AI19" s="13">
        <f>(AH19-AH16)/(AH21-AH16)</f>
        <v>0.5201894293243878</v>
      </c>
      <c r="AJ19" s="78">
        <v>11</v>
      </c>
      <c r="AK19" s="12">
        <v>145.4</v>
      </c>
      <c r="AL19" s="12">
        <v>2277.1</v>
      </c>
      <c r="AM19" s="12">
        <f t="shared" si="5"/>
        <v>6.385314654604541</v>
      </c>
      <c r="AN19" s="13">
        <f>(AM19-AM15)/(AM13-AM15)</f>
        <v>0.05088650734411265</v>
      </c>
      <c r="AO19" s="38">
        <v>2</v>
      </c>
      <c r="AP19" s="12">
        <v>0</v>
      </c>
      <c r="AQ19" s="12">
        <v>2277.1</v>
      </c>
      <c r="AR19" s="58">
        <f t="shared" si="6"/>
        <v>0</v>
      </c>
      <c r="AS19" s="13">
        <v>0</v>
      </c>
      <c r="AT19" s="78">
        <v>1</v>
      </c>
      <c r="AU19" s="12">
        <v>1262.4</v>
      </c>
      <c r="AV19" s="12">
        <v>1950</v>
      </c>
      <c r="AW19" s="12">
        <f t="shared" si="7"/>
        <v>64.73846153846155</v>
      </c>
      <c r="AX19" s="13">
        <f>(AW21-AW19)/(AW21-AW13)</f>
        <v>0.7468824491116832</v>
      </c>
      <c r="AY19" s="78">
        <v>5</v>
      </c>
      <c r="AZ19" s="73">
        <v>0</v>
      </c>
      <c r="BA19" s="12">
        <v>0</v>
      </c>
      <c r="BB19" s="58">
        <v>0</v>
      </c>
      <c r="BC19" s="13">
        <v>0</v>
      </c>
      <c r="BD19" s="78">
        <v>1</v>
      </c>
      <c r="BE19" s="12">
        <v>1465</v>
      </c>
      <c r="BF19" s="13">
        <v>1510</v>
      </c>
      <c r="BG19" s="12">
        <f t="shared" si="8"/>
        <v>103.0716723549488</v>
      </c>
      <c r="BH19" s="62">
        <f>(BG19-BG16)/(BG12-BG16)</f>
        <v>0.6030522352413956</v>
      </c>
      <c r="BI19" s="38">
        <v>8</v>
      </c>
      <c r="BJ19" s="12">
        <v>0</v>
      </c>
      <c r="BK19" s="12">
        <v>0</v>
      </c>
      <c r="BL19" s="58">
        <v>0</v>
      </c>
      <c r="BM19" s="13">
        <v>0</v>
      </c>
      <c r="BN19" s="38">
        <v>1</v>
      </c>
      <c r="BO19" s="12">
        <v>172.5</v>
      </c>
      <c r="BP19" s="12">
        <v>191</v>
      </c>
      <c r="BQ19" s="12">
        <f t="shared" si="9"/>
        <v>90.31413612565446</v>
      </c>
      <c r="BR19" s="13">
        <f>(BQ19-BQ11)/(BQ12-BQ11)</f>
        <v>0.9031413612565445</v>
      </c>
      <c r="BS19" s="38">
        <v>9</v>
      </c>
      <c r="BT19" s="12">
        <v>31</v>
      </c>
      <c r="BU19" s="12">
        <v>28</v>
      </c>
      <c r="BV19" s="12">
        <f t="shared" si="10"/>
        <v>90.32258064516128</v>
      </c>
      <c r="BW19" s="13">
        <f>(BV17-BV19)/(BV17-BV12)</f>
        <v>0.8799105717023316</v>
      </c>
      <c r="BX19" s="38">
        <v>11</v>
      </c>
      <c r="BY19" s="12">
        <v>22</v>
      </c>
      <c r="BZ19" s="12">
        <v>30</v>
      </c>
      <c r="CA19" s="12">
        <f t="shared" si="11"/>
        <v>73.33333333333333</v>
      </c>
      <c r="CB19" s="13">
        <f>(CA19-CA16)/(CA11-CA16)</f>
        <v>0.31625344352617074</v>
      </c>
      <c r="CC19" s="38">
        <v>5</v>
      </c>
      <c r="CD19" s="80">
        <v>0</v>
      </c>
      <c r="CE19" s="18">
        <v>484</v>
      </c>
      <c r="CF19" s="13">
        <f t="shared" si="12"/>
        <v>0</v>
      </c>
      <c r="CG19" s="65">
        <v>0</v>
      </c>
      <c r="CH19" s="38">
        <v>1</v>
      </c>
      <c r="CI19" s="91">
        <v>6</v>
      </c>
      <c r="CJ19" s="92"/>
      <c r="CK19" s="93"/>
      <c r="CL19" s="66">
        <v>1</v>
      </c>
      <c r="CM19" s="38">
        <v>12</v>
      </c>
      <c r="CN19" s="104">
        <v>0</v>
      </c>
      <c r="CO19" s="104"/>
      <c r="CP19" s="104"/>
      <c r="CQ19" s="68">
        <v>0</v>
      </c>
      <c r="CR19" s="38">
        <v>1</v>
      </c>
      <c r="CS19" s="12">
        <v>0</v>
      </c>
      <c r="CT19" s="18">
        <v>484</v>
      </c>
      <c r="CU19" s="58">
        <f t="shared" si="13"/>
        <v>0</v>
      </c>
      <c r="CV19" s="13">
        <v>0</v>
      </c>
      <c r="CW19" s="38">
        <v>1</v>
      </c>
      <c r="CX19" s="18">
        <v>65</v>
      </c>
      <c r="CY19" s="18">
        <v>123</v>
      </c>
      <c r="CZ19" s="12">
        <f t="shared" si="14"/>
        <v>52.84552845528455</v>
      </c>
      <c r="DA19" s="13">
        <f>(CZ19-CZ20)/(CZ22-CZ20)</f>
        <v>0.10955894813838735</v>
      </c>
      <c r="DB19" s="38">
        <v>9</v>
      </c>
      <c r="DC19" s="12">
        <v>13</v>
      </c>
      <c r="DD19" s="13">
        <v>0.484</v>
      </c>
      <c r="DE19" s="57">
        <f t="shared" si="15"/>
        <v>26.859504132231407</v>
      </c>
      <c r="DF19" s="77">
        <f>(DE19-DE22)/(DE19-DE22)</f>
        <v>1</v>
      </c>
      <c r="DG19" s="47">
        <v>12</v>
      </c>
      <c r="DH19" s="72">
        <f t="shared" si="16"/>
        <v>9.626523701185684</v>
      </c>
      <c r="DI19" s="49">
        <v>6</v>
      </c>
      <c r="DJ19" s="37"/>
      <c r="DK19" s="117"/>
      <c r="DL19" s="117"/>
      <c r="DM19" s="117"/>
      <c r="DN19" s="117"/>
      <c r="DO19" s="117"/>
    </row>
    <row r="20" spans="1:119" s="19" customFormat="1" ht="26.25" customHeight="1">
      <c r="A20" s="11" t="s">
        <v>29</v>
      </c>
      <c r="B20" s="40">
        <v>6045.2</v>
      </c>
      <c r="C20" s="12">
        <v>987.2</v>
      </c>
      <c r="D20" s="58">
        <f t="shared" si="0"/>
        <v>16.330311652219944</v>
      </c>
      <c r="E20" s="13">
        <f>(D20-D20)/(D18-D20)</f>
        <v>0</v>
      </c>
      <c r="F20" s="38">
        <v>1</v>
      </c>
      <c r="G20" s="40">
        <v>4763.9</v>
      </c>
      <c r="H20" s="12">
        <v>746.1</v>
      </c>
      <c r="I20" s="58">
        <f>H20/G20*100</f>
        <v>15.66153781565524</v>
      </c>
      <c r="J20" s="13">
        <f>(I20-I20)/(I18-I20)</f>
        <v>0</v>
      </c>
      <c r="K20" s="38">
        <v>1</v>
      </c>
      <c r="L20" s="40">
        <v>38</v>
      </c>
      <c r="M20" s="12">
        <v>105.8</v>
      </c>
      <c r="N20" s="12">
        <f t="shared" si="17"/>
        <v>278.42105263157896</v>
      </c>
      <c r="O20" s="13">
        <f>(N20-N13)/(N12-N13)</f>
        <v>0.1570397474032843</v>
      </c>
      <c r="P20" s="38">
        <v>10</v>
      </c>
      <c r="Q20" s="73">
        <v>0.3</v>
      </c>
      <c r="R20" s="12">
        <v>1.7</v>
      </c>
      <c r="S20" s="12">
        <f t="shared" si="18"/>
        <v>566.6666666666667</v>
      </c>
      <c r="T20" s="62">
        <f>(S20-S15)/(S19-S15)</f>
        <v>0.8708739524542501</v>
      </c>
      <c r="U20" s="38">
        <v>11</v>
      </c>
      <c r="V20" s="12">
        <v>0</v>
      </c>
      <c r="W20" s="12">
        <v>2882</v>
      </c>
      <c r="X20" s="57">
        <f t="shared" si="2"/>
        <v>0</v>
      </c>
      <c r="Y20" s="13">
        <v>1</v>
      </c>
      <c r="Z20" s="78">
        <v>12</v>
      </c>
      <c r="AA20" s="12">
        <v>67.2</v>
      </c>
      <c r="AB20" s="12">
        <v>2882</v>
      </c>
      <c r="AC20" s="12">
        <f t="shared" si="3"/>
        <v>2.3317140874392783</v>
      </c>
      <c r="AD20" s="13">
        <f>(AC20-AC17)/(AC16-AC17)</f>
        <v>0.05765103789646962</v>
      </c>
      <c r="AE20" s="78">
        <v>4</v>
      </c>
      <c r="AF20" s="12">
        <v>109.4</v>
      </c>
      <c r="AG20" s="12">
        <v>2882</v>
      </c>
      <c r="AH20" s="12">
        <f t="shared" si="4"/>
        <v>3.7959750173490634</v>
      </c>
      <c r="AI20" s="13">
        <f>(AH20-AH16)/(AH21-AH16)</f>
        <v>0.16139343295850375</v>
      </c>
      <c r="AJ20" s="78">
        <v>7</v>
      </c>
      <c r="AK20" s="12">
        <v>1206.5</v>
      </c>
      <c r="AL20" s="12">
        <v>2882</v>
      </c>
      <c r="AM20" s="12">
        <f t="shared" si="5"/>
        <v>41.86328938237335</v>
      </c>
      <c r="AN20" s="13">
        <f>(AM20-AM15)/(AM13-AM15)</f>
        <v>0.9901934842288153</v>
      </c>
      <c r="AO20" s="38">
        <v>11</v>
      </c>
      <c r="AP20" s="12">
        <v>4.5</v>
      </c>
      <c r="AQ20" s="12">
        <v>2882</v>
      </c>
      <c r="AR20" s="12">
        <f t="shared" si="6"/>
        <v>0.15614156835530882</v>
      </c>
      <c r="AS20" s="13">
        <f>(AR20-AR11)/(AR17-AR11)</f>
        <v>0.28382373351839</v>
      </c>
      <c r="AT20" s="78">
        <v>8</v>
      </c>
      <c r="AU20" s="12">
        <v>1343.7</v>
      </c>
      <c r="AV20" s="12">
        <v>2081</v>
      </c>
      <c r="AW20" s="12">
        <f t="shared" si="7"/>
        <v>64.56991830850552</v>
      </c>
      <c r="AX20" s="13">
        <f>(AW21-AW20)/(AW21-AW13)</f>
        <v>0.7508456247248172</v>
      </c>
      <c r="AY20" s="78">
        <v>7</v>
      </c>
      <c r="AZ20" s="73">
        <v>0</v>
      </c>
      <c r="BA20" s="12">
        <v>128.4</v>
      </c>
      <c r="BB20" s="58">
        <v>0</v>
      </c>
      <c r="BC20" s="13">
        <v>0</v>
      </c>
      <c r="BD20" s="78">
        <v>1</v>
      </c>
      <c r="BE20" s="12">
        <v>880</v>
      </c>
      <c r="BF20" s="13">
        <v>710</v>
      </c>
      <c r="BG20" s="12">
        <f t="shared" si="8"/>
        <v>80.68181818181817</v>
      </c>
      <c r="BH20" s="62">
        <f>(BG20-BG16)/(BG12-BG16)</f>
        <v>0.21997445427939807</v>
      </c>
      <c r="BI20" s="38">
        <v>3</v>
      </c>
      <c r="BJ20" s="12">
        <v>0</v>
      </c>
      <c r="BK20" s="12">
        <v>0</v>
      </c>
      <c r="BL20" s="58">
        <v>0</v>
      </c>
      <c r="BM20" s="13">
        <v>0</v>
      </c>
      <c r="BN20" s="38">
        <v>1</v>
      </c>
      <c r="BO20" s="12">
        <v>569.6</v>
      </c>
      <c r="BP20" s="12">
        <v>647.7</v>
      </c>
      <c r="BQ20" s="12">
        <f t="shared" si="9"/>
        <v>87.94194843291648</v>
      </c>
      <c r="BR20" s="13">
        <f>(BQ20-BQ11)/(BQ12-BQ11)</f>
        <v>0.8794194843291647</v>
      </c>
      <c r="BS20" s="38">
        <v>7</v>
      </c>
      <c r="BT20" s="12">
        <v>14</v>
      </c>
      <c r="BU20" s="12">
        <v>21</v>
      </c>
      <c r="BV20" s="12">
        <f t="shared" si="10"/>
        <v>150</v>
      </c>
      <c r="BW20" s="13">
        <f>(BV17-BV20)/(BV17-BV12)</f>
        <v>0.6435643564356436</v>
      </c>
      <c r="BX20" s="38">
        <v>3</v>
      </c>
      <c r="BY20" s="12">
        <v>37</v>
      </c>
      <c r="BZ20" s="12">
        <v>48</v>
      </c>
      <c r="CA20" s="12">
        <f t="shared" si="11"/>
        <v>77.08333333333334</v>
      </c>
      <c r="CB20" s="13">
        <f>(CA20-CA16)/(CA11-CA16)</f>
        <v>0.3531336088154271</v>
      </c>
      <c r="CC20" s="38">
        <v>6</v>
      </c>
      <c r="CD20" s="80">
        <v>0</v>
      </c>
      <c r="CE20" s="18">
        <v>641</v>
      </c>
      <c r="CF20" s="13">
        <f t="shared" si="12"/>
        <v>0</v>
      </c>
      <c r="CG20" s="65">
        <v>0</v>
      </c>
      <c r="CH20" s="38">
        <v>1</v>
      </c>
      <c r="CI20" s="105">
        <v>4</v>
      </c>
      <c r="CJ20" s="106"/>
      <c r="CK20" s="107"/>
      <c r="CL20" s="66">
        <f>(CI20-CI22)/(CI21-CI22)</f>
        <v>0.5</v>
      </c>
      <c r="CM20" s="38">
        <v>10</v>
      </c>
      <c r="CN20" s="90">
        <v>1</v>
      </c>
      <c r="CO20" s="90"/>
      <c r="CP20" s="90"/>
      <c r="CQ20" s="68">
        <v>1</v>
      </c>
      <c r="CR20" s="38">
        <v>12</v>
      </c>
      <c r="CS20" s="12">
        <v>110</v>
      </c>
      <c r="CT20" s="18">
        <v>641</v>
      </c>
      <c r="CU20" s="12">
        <f t="shared" si="13"/>
        <v>17.160686427457097</v>
      </c>
      <c r="CV20" s="13">
        <f>(CU20-CU15)/(CU11-CU15)</f>
        <v>0.49945281393345287</v>
      </c>
      <c r="CW20" s="38">
        <v>11</v>
      </c>
      <c r="CX20" s="18">
        <v>22</v>
      </c>
      <c r="CY20" s="18">
        <v>183</v>
      </c>
      <c r="CZ20" s="58">
        <f t="shared" si="14"/>
        <v>12.021857923497267</v>
      </c>
      <c r="DA20" s="13">
        <f>(CZ20-CZ20)/(CZ22-CZ20)</f>
        <v>0</v>
      </c>
      <c r="DB20" s="38">
        <v>1</v>
      </c>
      <c r="DC20" s="12">
        <v>13</v>
      </c>
      <c r="DD20" s="13">
        <v>0.641</v>
      </c>
      <c r="DE20" s="12">
        <f t="shared" si="15"/>
        <v>20.2808112324493</v>
      </c>
      <c r="DF20" s="77">
        <f>(DE20-DE22)/(DE19-DE22)</f>
        <v>0.6445156926980516</v>
      </c>
      <c r="DG20" s="47">
        <v>9</v>
      </c>
      <c r="DH20" s="72">
        <f t="shared" si="16"/>
        <v>9.011881423675668</v>
      </c>
      <c r="DI20" s="49">
        <v>7</v>
      </c>
      <c r="DJ20" s="37"/>
      <c r="DK20" s="117"/>
      <c r="DL20" s="117"/>
      <c r="DM20" s="117"/>
      <c r="DN20" s="117"/>
      <c r="DO20" s="117"/>
    </row>
    <row r="21" spans="1:118" s="19" customFormat="1" ht="26.25" customHeight="1">
      <c r="A21" s="11" t="s">
        <v>30</v>
      </c>
      <c r="B21" s="40">
        <v>2226.1</v>
      </c>
      <c r="C21" s="12">
        <v>2218.8</v>
      </c>
      <c r="D21" s="12">
        <f>C21/B21*100</f>
        <v>99.67207223395177</v>
      </c>
      <c r="E21" s="13">
        <f>(D21-D20)/(D18-D20)</f>
        <v>0.5752679636247354</v>
      </c>
      <c r="F21" s="38">
        <v>6</v>
      </c>
      <c r="G21" s="40">
        <v>479.1</v>
      </c>
      <c r="H21" s="12">
        <v>551.4</v>
      </c>
      <c r="I21" s="12">
        <f>H21/G21*100</f>
        <v>115.09079524107702</v>
      </c>
      <c r="J21" s="13">
        <f>(I21-I20)/(I18-I20)</f>
        <v>0.3893511619579407</v>
      </c>
      <c r="K21" s="38">
        <v>8</v>
      </c>
      <c r="L21" s="40">
        <v>170.5</v>
      </c>
      <c r="M21" s="12">
        <v>389.2</v>
      </c>
      <c r="N21" s="12">
        <f t="shared" si="17"/>
        <v>228.26979472140764</v>
      </c>
      <c r="O21" s="13">
        <f>(N21-N13)/(N12-N13)</f>
        <v>0.12455632736375238</v>
      </c>
      <c r="P21" s="38">
        <v>7</v>
      </c>
      <c r="Q21" s="73">
        <v>2.2</v>
      </c>
      <c r="R21" s="12">
        <v>0.2</v>
      </c>
      <c r="S21" s="151">
        <f t="shared" si="18"/>
        <v>9.090909090909092</v>
      </c>
      <c r="T21" s="62">
        <f>(S21-S15)/(S19-S15)</f>
        <v>0.006903307057232149</v>
      </c>
      <c r="U21" s="38">
        <v>2</v>
      </c>
      <c r="V21" s="12">
        <v>0</v>
      </c>
      <c r="W21" s="12">
        <v>5255.1</v>
      </c>
      <c r="X21" s="57">
        <f t="shared" si="2"/>
        <v>0</v>
      </c>
      <c r="Y21" s="13">
        <v>1</v>
      </c>
      <c r="Z21" s="78">
        <v>12</v>
      </c>
      <c r="AA21" s="12">
        <v>477.4</v>
      </c>
      <c r="AB21" s="12">
        <v>5255.1</v>
      </c>
      <c r="AC21" s="12">
        <f t="shared" si="3"/>
        <v>9.084508382333352</v>
      </c>
      <c r="AD21" s="13">
        <f>(AC21-AC17)/(AC16-AC17)</f>
        <v>0.22823436979378112</v>
      </c>
      <c r="AE21" s="78">
        <v>8</v>
      </c>
      <c r="AF21" s="12">
        <v>1236</v>
      </c>
      <c r="AG21" s="12">
        <v>5255.1</v>
      </c>
      <c r="AH21" s="57">
        <f t="shared" si="4"/>
        <v>23.52000913398413</v>
      </c>
      <c r="AI21" s="13">
        <f>(AH21-AH16)/(AH21-AH16)</f>
        <v>1</v>
      </c>
      <c r="AJ21" s="78">
        <v>12</v>
      </c>
      <c r="AK21" s="12">
        <v>1250.5</v>
      </c>
      <c r="AL21" s="12">
        <v>5255.1</v>
      </c>
      <c r="AM21" s="12">
        <f t="shared" si="5"/>
        <v>23.79593157123556</v>
      </c>
      <c r="AN21" s="13">
        <f>(AM21-AM15)/(AM13-AM15)</f>
        <v>0.5118461327778058</v>
      </c>
      <c r="AO21" s="38">
        <v>9</v>
      </c>
      <c r="AP21" s="12">
        <v>5</v>
      </c>
      <c r="AQ21" s="12">
        <v>5255.1</v>
      </c>
      <c r="AR21" s="12">
        <f t="shared" si="6"/>
        <v>0.09514566801773515</v>
      </c>
      <c r="AS21" s="13">
        <f>(AR21-AR11)/(AR17-AR11)</f>
        <v>0.17294945227810443</v>
      </c>
      <c r="AT21" s="78">
        <v>5</v>
      </c>
      <c r="AU21" s="12">
        <v>2220.4</v>
      </c>
      <c r="AV21" s="12">
        <v>2300.9</v>
      </c>
      <c r="AW21" s="58">
        <f t="shared" si="7"/>
        <v>96.50136902951019</v>
      </c>
      <c r="AX21" s="13">
        <f>(AW21-AW21)/(AW21-AW13)</f>
        <v>0</v>
      </c>
      <c r="AY21" s="78">
        <v>1</v>
      </c>
      <c r="AZ21" s="73">
        <v>32.3</v>
      </c>
      <c r="BA21" s="12">
        <v>0</v>
      </c>
      <c r="BB21" s="58">
        <f>BA21/AZ21*100</f>
        <v>0</v>
      </c>
      <c r="BC21" s="13">
        <v>0</v>
      </c>
      <c r="BD21" s="78">
        <v>1</v>
      </c>
      <c r="BE21" s="12">
        <v>3220</v>
      </c>
      <c r="BF21" s="13">
        <v>2933</v>
      </c>
      <c r="BG21" s="12">
        <f t="shared" si="8"/>
        <v>91.08695652173913</v>
      </c>
      <c r="BH21" s="62">
        <f>(BG21-BG16)/(BG12-BG16)</f>
        <v>0.39800050460727243</v>
      </c>
      <c r="BI21" s="38">
        <v>4</v>
      </c>
      <c r="BJ21" s="12">
        <v>1</v>
      </c>
      <c r="BK21" s="12">
        <v>1</v>
      </c>
      <c r="BL21" s="57">
        <f>BJ21/BK21*100</f>
        <v>100</v>
      </c>
      <c r="BM21" s="13">
        <v>1</v>
      </c>
      <c r="BN21" s="38">
        <v>12</v>
      </c>
      <c r="BO21" s="12">
        <v>330.1</v>
      </c>
      <c r="BP21" s="12">
        <v>396</v>
      </c>
      <c r="BQ21" s="12">
        <f t="shared" si="9"/>
        <v>83.35858585858587</v>
      </c>
      <c r="BR21" s="13">
        <f>(BQ21-BQ11)/(BQ12-BQ11)</f>
        <v>0.8335858585858587</v>
      </c>
      <c r="BS21" s="38">
        <v>3</v>
      </c>
      <c r="BT21" s="12">
        <v>25</v>
      </c>
      <c r="BU21" s="12">
        <v>25</v>
      </c>
      <c r="BV21" s="12">
        <f t="shared" si="10"/>
        <v>100</v>
      </c>
      <c r="BW21" s="13">
        <f>(BV17-BV21)/(BV17-BV12)</f>
        <v>0.8415841584158416</v>
      </c>
      <c r="BX21" s="38">
        <v>9</v>
      </c>
      <c r="BY21" s="12">
        <v>24</v>
      </c>
      <c r="BZ21" s="12">
        <v>42</v>
      </c>
      <c r="CA21" s="12">
        <f t="shared" si="11"/>
        <v>57.14285714285714</v>
      </c>
      <c r="CB21" s="13">
        <f>(CA21-CA16)/(CA11-CA16)</f>
        <v>0.15702479338842973</v>
      </c>
      <c r="CC21" s="38">
        <v>2</v>
      </c>
      <c r="CD21" s="41">
        <v>9</v>
      </c>
      <c r="CE21" s="18">
        <v>1619</v>
      </c>
      <c r="CF21" s="13">
        <f t="shared" si="12"/>
        <v>0.005558987029030266</v>
      </c>
      <c r="CG21" s="65">
        <f>(CF21-CG11)/(CF12-CF11)</f>
        <v>0.6620753551575047</v>
      </c>
      <c r="CH21" s="38">
        <v>11</v>
      </c>
      <c r="CI21" s="91">
        <v>6</v>
      </c>
      <c r="CJ21" s="92"/>
      <c r="CK21" s="93"/>
      <c r="CL21" s="66">
        <v>1</v>
      </c>
      <c r="CM21" s="38">
        <v>12</v>
      </c>
      <c r="CN21" s="90">
        <v>1</v>
      </c>
      <c r="CO21" s="90"/>
      <c r="CP21" s="90"/>
      <c r="CQ21" s="68">
        <v>1</v>
      </c>
      <c r="CR21" s="38">
        <v>12</v>
      </c>
      <c r="CS21" s="12">
        <v>15</v>
      </c>
      <c r="CT21" s="18">
        <v>1619</v>
      </c>
      <c r="CU21" s="12">
        <f t="shared" si="13"/>
        <v>0.9264978381717109</v>
      </c>
      <c r="CV21" s="13">
        <f>(CU21-CU15)/(CU11-CU15)</f>
        <v>0.026965235588579647</v>
      </c>
      <c r="CW21" s="38">
        <v>9</v>
      </c>
      <c r="CX21" s="18">
        <v>45</v>
      </c>
      <c r="CY21" s="18">
        <v>114</v>
      </c>
      <c r="CZ21" s="12">
        <f t="shared" si="14"/>
        <v>39.473684210526315</v>
      </c>
      <c r="DA21" s="13">
        <f>(CZ21-CZ20)/(CZ22-CZ20)</f>
        <v>0.07367277790816915</v>
      </c>
      <c r="DB21" s="38">
        <v>4</v>
      </c>
      <c r="DC21" s="12">
        <v>20</v>
      </c>
      <c r="DD21" s="13">
        <v>1.619</v>
      </c>
      <c r="DE21" s="12">
        <f t="shared" si="15"/>
        <v>12.353304508956146</v>
      </c>
      <c r="DF21" s="77">
        <f>(DE21-DE22)/(DE19-DE22)</f>
        <v>0.21614727982900897</v>
      </c>
      <c r="DG21" s="47">
        <v>2</v>
      </c>
      <c r="DH21" s="72">
        <f t="shared" si="16"/>
        <v>10.218164678334016</v>
      </c>
      <c r="DI21" s="49">
        <v>2</v>
      </c>
      <c r="DJ21" s="37"/>
      <c r="DK21" s="37"/>
      <c r="DM21" s="122"/>
      <c r="DN21" s="122"/>
    </row>
    <row r="22" spans="1:115" s="19" customFormat="1" ht="26.25" customHeight="1">
      <c r="A22" s="11" t="s">
        <v>31</v>
      </c>
      <c r="B22" s="40">
        <v>8259.71</v>
      </c>
      <c r="C22" s="12">
        <v>9171.38</v>
      </c>
      <c r="D22" s="12">
        <f t="shared" si="0"/>
        <v>111.03755458726758</v>
      </c>
      <c r="E22" s="13">
        <f>(D22-D20)/(D18-D20)</f>
        <v>0.653718404836533</v>
      </c>
      <c r="F22" s="38">
        <v>7</v>
      </c>
      <c r="G22" s="40">
        <v>5171.8</v>
      </c>
      <c r="H22" s="12">
        <v>5327.37</v>
      </c>
      <c r="I22" s="12">
        <f>H22/G22*100</f>
        <v>103.00804362117637</v>
      </c>
      <c r="J22" s="13">
        <f>(I22-I20)/(I18-I20)</f>
        <v>0.3420367848352298</v>
      </c>
      <c r="K22" s="38">
        <v>6</v>
      </c>
      <c r="L22" s="40">
        <v>218.8</v>
      </c>
      <c r="M22" s="12">
        <v>578.3</v>
      </c>
      <c r="N22" s="12">
        <f>M22/L22*100</f>
        <v>264.3053016453382</v>
      </c>
      <c r="O22" s="13">
        <f>(N22-N13)/(N12-N13)</f>
        <v>0.1478968487489616</v>
      </c>
      <c r="P22" s="38">
        <v>9</v>
      </c>
      <c r="Q22" s="40">
        <v>84.53</v>
      </c>
      <c r="R22" s="12">
        <v>113.45</v>
      </c>
      <c r="S22" s="12">
        <f t="shared" si="18"/>
        <v>134.21270554832606</v>
      </c>
      <c r="T22" s="62">
        <f>(S22-S15)/(S19-S15)</f>
        <v>0.20078110351767298</v>
      </c>
      <c r="U22" s="38">
        <v>5</v>
      </c>
      <c r="V22" s="12">
        <v>2252.13</v>
      </c>
      <c r="W22" s="12">
        <v>17396.19</v>
      </c>
      <c r="X22" s="12">
        <f t="shared" si="2"/>
        <v>12.946110613875799</v>
      </c>
      <c r="Y22" s="13">
        <f>(X11-X22)/(X11-X12)</f>
        <v>0.6353087229151606</v>
      </c>
      <c r="Z22" s="78">
        <v>3</v>
      </c>
      <c r="AA22" s="12">
        <v>2321.58</v>
      </c>
      <c r="AB22" s="12">
        <v>17396.19</v>
      </c>
      <c r="AC22" s="12">
        <f t="shared" si="3"/>
        <v>13.345335961495017</v>
      </c>
      <c r="AD22" s="13">
        <f>(AC22-AC17)/(AC16-AC17)</f>
        <v>0.3358677632236566</v>
      </c>
      <c r="AE22" s="78">
        <v>9</v>
      </c>
      <c r="AF22" s="12">
        <v>445.28</v>
      </c>
      <c r="AG22" s="12">
        <v>17396.19</v>
      </c>
      <c r="AH22" s="12">
        <f t="shared" si="4"/>
        <v>2.5596409328709333</v>
      </c>
      <c r="AI22" s="13">
        <f>(AH22-AH16)/(AH21-AH16)</f>
        <v>0.10882822869199063</v>
      </c>
      <c r="AJ22" s="78">
        <v>4</v>
      </c>
      <c r="AK22" s="12">
        <v>5856.48</v>
      </c>
      <c r="AL22" s="12">
        <v>17396.19</v>
      </c>
      <c r="AM22" s="12">
        <f t="shared" si="5"/>
        <v>33.665302574874154</v>
      </c>
      <c r="AN22" s="13">
        <f>(AM22-AM15)/(AM13-AM15)</f>
        <v>0.7731454068292454</v>
      </c>
      <c r="AO22" s="38">
        <v>10</v>
      </c>
      <c r="AP22" s="12">
        <v>24</v>
      </c>
      <c r="AQ22" s="12">
        <v>17396.19</v>
      </c>
      <c r="AR22" s="12">
        <f t="shared" si="6"/>
        <v>0.13796124323774345</v>
      </c>
      <c r="AS22" s="13">
        <f>(AR22-AR11)/(AR17-AR11)</f>
        <v>0.2507767505413542</v>
      </c>
      <c r="AT22" s="78">
        <v>7</v>
      </c>
      <c r="AU22" s="12">
        <v>2626.3</v>
      </c>
      <c r="AV22" s="12">
        <v>4029</v>
      </c>
      <c r="AW22" s="12">
        <f t="shared" si="7"/>
        <v>65.1849094068007</v>
      </c>
      <c r="AX22" s="13">
        <f>(AW21-AW22)/(AW21-AW13)</f>
        <v>0.73638454121708</v>
      </c>
      <c r="AY22" s="78">
        <v>4</v>
      </c>
      <c r="AZ22" s="73">
        <v>332.7</v>
      </c>
      <c r="BA22" s="12">
        <v>247.8</v>
      </c>
      <c r="BB22" s="57">
        <f>BA22/AZ22*100</f>
        <v>74.48151487826871</v>
      </c>
      <c r="BC22" s="13">
        <v>1</v>
      </c>
      <c r="BD22" s="78">
        <v>12</v>
      </c>
      <c r="BE22" s="12">
        <v>1703</v>
      </c>
      <c r="BF22" s="13">
        <v>1561</v>
      </c>
      <c r="BG22" s="12">
        <f t="shared" si="8"/>
        <v>91.66177334116266</v>
      </c>
      <c r="BH22" s="62">
        <f>(BG22-BG16)/(BG12-BG16)</f>
        <v>0.4078352962920104</v>
      </c>
      <c r="BI22" s="38">
        <v>5</v>
      </c>
      <c r="BJ22" s="12">
        <v>0</v>
      </c>
      <c r="BK22" s="12">
        <v>24</v>
      </c>
      <c r="BL22" s="58">
        <f>BJ22/BK22*100</f>
        <v>0</v>
      </c>
      <c r="BM22" s="13">
        <v>0</v>
      </c>
      <c r="BN22" s="38">
        <v>1</v>
      </c>
      <c r="BO22" s="12">
        <v>7755.4</v>
      </c>
      <c r="BP22" s="12">
        <v>7839.6</v>
      </c>
      <c r="BQ22" s="12">
        <f t="shared" si="9"/>
        <v>98.92596561049032</v>
      </c>
      <c r="BR22" s="13">
        <f>(BQ22-BQ11)/(BQ12-BQ11)</f>
        <v>0.9892596561049032</v>
      </c>
      <c r="BS22" s="38">
        <v>11</v>
      </c>
      <c r="BT22" s="12">
        <v>95</v>
      </c>
      <c r="BU22" s="12">
        <v>87</v>
      </c>
      <c r="BV22" s="12">
        <f t="shared" si="10"/>
        <v>91.57894736842105</v>
      </c>
      <c r="BW22" s="13">
        <f>(BV17-BV22)/(BV17-BV12)</f>
        <v>0.8749348619072435</v>
      </c>
      <c r="BX22" s="38">
        <v>10</v>
      </c>
      <c r="BY22" s="12">
        <v>148</v>
      </c>
      <c r="BZ22" s="12">
        <v>228</v>
      </c>
      <c r="CA22" s="12">
        <f t="shared" si="11"/>
        <v>64.91228070175438</v>
      </c>
      <c r="CB22" s="13">
        <f>(CA22-CA16)/(CA11-CA16)</f>
        <v>0.23343482673626215</v>
      </c>
      <c r="CC22" s="38">
        <v>4</v>
      </c>
      <c r="CD22" s="80">
        <v>0</v>
      </c>
      <c r="CE22" s="18">
        <v>5866</v>
      </c>
      <c r="CF22" s="13">
        <f t="shared" si="12"/>
        <v>0</v>
      </c>
      <c r="CG22" s="65">
        <v>0</v>
      </c>
      <c r="CH22" s="38">
        <v>1</v>
      </c>
      <c r="CI22" s="111">
        <v>2</v>
      </c>
      <c r="CJ22" s="112"/>
      <c r="CK22" s="113"/>
      <c r="CL22" s="66">
        <v>0</v>
      </c>
      <c r="CM22" s="38">
        <v>1</v>
      </c>
      <c r="CN22" s="104">
        <v>0</v>
      </c>
      <c r="CO22" s="104"/>
      <c r="CP22" s="104"/>
      <c r="CQ22" s="68">
        <v>0</v>
      </c>
      <c r="CR22" s="38">
        <v>1</v>
      </c>
      <c r="CS22" s="12">
        <v>0</v>
      </c>
      <c r="CT22" s="18">
        <v>5866</v>
      </c>
      <c r="CU22" s="58">
        <f t="shared" si="13"/>
        <v>0</v>
      </c>
      <c r="CV22" s="13">
        <v>0</v>
      </c>
      <c r="CW22" s="38">
        <v>1</v>
      </c>
      <c r="CX22" s="18">
        <v>3581</v>
      </c>
      <c r="CY22" s="18">
        <v>931</v>
      </c>
      <c r="CZ22" s="57">
        <f t="shared" si="14"/>
        <v>384.64017185821695</v>
      </c>
      <c r="DA22" s="13">
        <f>(CZ22-CZ20)/(CZ22-CZ20)</f>
        <v>1</v>
      </c>
      <c r="DB22" s="38">
        <v>12</v>
      </c>
      <c r="DC22" s="12">
        <v>49</v>
      </c>
      <c r="DD22" s="13">
        <v>5.866</v>
      </c>
      <c r="DE22" s="58">
        <f t="shared" si="15"/>
        <v>8.353221957040573</v>
      </c>
      <c r="DF22" s="77">
        <f>(DE22-DE22)/(DE19-DE22)</f>
        <v>0</v>
      </c>
      <c r="DG22" s="47">
        <v>1</v>
      </c>
      <c r="DH22" s="72">
        <f t="shared" si="16"/>
        <v>8.690209196397305</v>
      </c>
      <c r="DI22" s="49">
        <v>9</v>
      </c>
      <c r="DJ22" s="37"/>
      <c r="DK22" s="37"/>
    </row>
    <row r="23" spans="2:100" ht="28.5" customHeight="1">
      <c r="B23" s="14"/>
      <c r="C23" s="14"/>
      <c r="L23" s="14"/>
      <c r="M23" s="27"/>
      <c r="N23" s="28"/>
      <c r="O23" s="28"/>
      <c r="P23" s="26"/>
      <c r="Q23" s="27"/>
      <c r="R23" s="27"/>
      <c r="S23" s="28"/>
      <c r="T23" s="28"/>
      <c r="BE23" s="20"/>
      <c r="BF23" s="20"/>
      <c r="BT23" s="15"/>
      <c r="BU23" s="15"/>
      <c r="BV23" s="15"/>
      <c r="BW23" s="15"/>
      <c r="BX23" s="15"/>
      <c r="CD23" s="21"/>
      <c r="CE23" s="21"/>
      <c r="CH23" s="24"/>
      <c r="CI23" s="25"/>
      <c r="CJ23" s="25"/>
      <c r="CK23" s="24"/>
      <c r="CL23" s="24"/>
      <c r="CS23" s="22"/>
      <c r="CT23" s="22"/>
      <c r="CU23" s="23"/>
      <c r="CV23" s="23"/>
    </row>
    <row r="24" spans="13:20" ht="15">
      <c r="M24" s="26"/>
      <c r="N24" s="26"/>
      <c r="O24" s="26"/>
      <c r="P24" s="26"/>
      <c r="Q24" s="26"/>
      <c r="R24" s="26"/>
      <c r="S24" s="26"/>
      <c r="T24" s="26"/>
    </row>
  </sheetData>
  <sheetProtection/>
  <mergeCells count="161">
    <mergeCell ref="DH3:DI6"/>
    <mergeCell ref="BQ7:BQ8"/>
    <mergeCell ref="CA7:CA8"/>
    <mergeCell ref="BV7:BV8"/>
    <mergeCell ref="BO6:BQ6"/>
    <mergeCell ref="DE7:DE8"/>
    <mergeCell ref="CF7:CF8"/>
    <mergeCell ref="BT6:BV6"/>
    <mergeCell ref="CI5:CM5"/>
    <mergeCell ref="CD5:CH5"/>
    <mergeCell ref="BL7:BL8"/>
    <mergeCell ref="CI6:CK6"/>
    <mergeCell ref="BY6:CA6"/>
    <mergeCell ref="CI4:CM4"/>
    <mergeCell ref="B1:U1"/>
    <mergeCell ref="B2:U2"/>
    <mergeCell ref="B3:AY3"/>
    <mergeCell ref="AZ3:DG3"/>
    <mergeCell ref="N7:N8"/>
    <mergeCell ref="AZ6:BB6"/>
    <mergeCell ref="AZ4:BD4"/>
    <mergeCell ref="BB7:BB8"/>
    <mergeCell ref="DC4:DG4"/>
    <mergeCell ref="DC5:DG5"/>
    <mergeCell ref="AA5:AE5"/>
    <mergeCell ref="CC6:CC9"/>
    <mergeCell ref="BG7:BG8"/>
    <mergeCell ref="BO5:BS5"/>
    <mergeCell ref="BO4:BS4"/>
    <mergeCell ref="AZ5:BD5"/>
    <mergeCell ref="A3:A9"/>
    <mergeCell ref="AH7:AH8"/>
    <mergeCell ref="AW7:AW8"/>
    <mergeCell ref="AF6:AH6"/>
    <mergeCell ref="AU4:AY4"/>
    <mergeCell ref="AC7:AC8"/>
    <mergeCell ref="AA6:AC6"/>
    <mergeCell ref="AU5:AY5"/>
    <mergeCell ref="G7:H7"/>
    <mergeCell ref="I7:I8"/>
    <mergeCell ref="BJ6:BL6"/>
    <mergeCell ref="BE6:BG6"/>
    <mergeCell ref="AF4:AJ4"/>
    <mergeCell ref="BE4:BI4"/>
    <mergeCell ref="BJ4:BN4"/>
    <mergeCell ref="BE5:BI5"/>
    <mergeCell ref="BJ5:BN5"/>
    <mergeCell ref="AP6:AR6"/>
    <mergeCell ref="AP4:AT4"/>
    <mergeCell ref="AK4:AO4"/>
    <mergeCell ref="V6:X6"/>
    <mergeCell ref="AF5:AJ5"/>
    <mergeCell ref="L6:N6"/>
    <mergeCell ref="Q6:S6"/>
    <mergeCell ref="AA4:AE4"/>
    <mergeCell ref="AE6:AE9"/>
    <mergeCell ref="AJ6:AJ9"/>
    <mergeCell ref="Q7:R7"/>
    <mergeCell ref="G4:K4"/>
    <mergeCell ref="L4:P4"/>
    <mergeCell ref="Q5:U5"/>
    <mergeCell ref="X7:X8"/>
    <mergeCell ref="V4:Z4"/>
    <mergeCell ref="Z6:Z9"/>
    <mergeCell ref="U6:U9"/>
    <mergeCell ref="S7:S8"/>
    <mergeCell ref="Q4:U4"/>
    <mergeCell ref="V5:Z5"/>
    <mergeCell ref="D7:D8"/>
    <mergeCell ref="B6:D6"/>
    <mergeCell ref="B5:F5"/>
    <mergeCell ref="G5:K5"/>
    <mergeCell ref="L5:P5"/>
    <mergeCell ref="B7:C7"/>
    <mergeCell ref="G6:I6"/>
    <mergeCell ref="L7:M7"/>
    <mergeCell ref="B4:F4"/>
    <mergeCell ref="BT5:BX5"/>
    <mergeCell ref="AU6:AW6"/>
    <mergeCell ref="AP5:AT5"/>
    <mergeCell ref="AK5:AO5"/>
    <mergeCell ref="AM7:AM8"/>
    <mergeCell ref="AR7:AR8"/>
    <mergeCell ref="AK6:AM6"/>
    <mergeCell ref="K6:K9"/>
    <mergeCell ref="F6:F9"/>
    <mergeCell ref="CD6:CF6"/>
    <mergeCell ref="CX6:CZ6"/>
    <mergeCell ref="BT4:BX4"/>
    <mergeCell ref="BY4:CC4"/>
    <mergeCell ref="CD4:CH4"/>
    <mergeCell ref="BY5:CC5"/>
    <mergeCell ref="CN5:CR5"/>
    <mergeCell ref="CR6:CR9"/>
    <mergeCell ref="CN4:CR4"/>
    <mergeCell ref="CZ7:CZ8"/>
    <mergeCell ref="DM21:DN21"/>
    <mergeCell ref="CN7:CP7"/>
    <mergeCell ref="CN9:CP9"/>
    <mergeCell ref="CN14:CP14"/>
    <mergeCell ref="CN12:CP12"/>
    <mergeCell ref="DC6:DE6"/>
    <mergeCell ref="CS6:CU6"/>
    <mergeCell ref="CU7:CU8"/>
    <mergeCell ref="DH7:DH9"/>
    <mergeCell ref="DI7:DI9"/>
    <mergeCell ref="CS4:CW4"/>
    <mergeCell ref="CX5:DB5"/>
    <mergeCell ref="CS5:CW5"/>
    <mergeCell ref="CX4:DB4"/>
    <mergeCell ref="CN8:CP8"/>
    <mergeCell ref="CQ7:CQ9"/>
    <mergeCell ref="CI12:CK12"/>
    <mergeCell ref="CI13:CK13"/>
    <mergeCell ref="CI14:CK14"/>
    <mergeCell ref="CI15:CK15"/>
    <mergeCell ref="CI19:CK19"/>
    <mergeCell ref="DK1:DO1"/>
    <mergeCell ref="DK2:DO2"/>
    <mergeCell ref="DK3:DO3"/>
    <mergeCell ref="DK4:DO4"/>
    <mergeCell ref="DK19:DO20"/>
    <mergeCell ref="CN22:CP22"/>
    <mergeCell ref="CN17:CP17"/>
    <mergeCell ref="CN19:CP19"/>
    <mergeCell ref="CN20:CP20"/>
    <mergeCell ref="CN16:CP16"/>
    <mergeCell ref="CI22:CK22"/>
    <mergeCell ref="CI17:CK17"/>
    <mergeCell ref="CI18:CK18"/>
    <mergeCell ref="CN21:CP21"/>
    <mergeCell ref="CN18:CP18"/>
    <mergeCell ref="CN13:CP13"/>
    <mergeCell ref="CN15:CP15"/>
    <mergeCell ref="CI21:CK21"/>
    <mergeCell ref="CI16:CK16"/>
    <mergeCell ref="CI20:CK20"/>
    <mergeCell ref="E7:E9"/>
    <mergeCell ref="J7:J9"/>
    <mergeCell ref="BN6:BN9"/>
    <mergeCell ref="P6:P9"/>
    <mergeCell ref="CH6:CH9"/>
    <mergeCell ref="CN10:CP10"/>
    <mergeCell ref="CN11:CP11"/>
    <mergeCell ref="CI11:CK11"/>
    <mergeCell ref="CI10:CK10"/>
    <mergeCell ref="CI9:CK9"/>
    <mergeCell ref="CI8:CK8"/>
    <mergeCell ref="CM6:CM9"/>
    <mergeCell ref="CI7:CK7"/>
    <mergeCell ref="CN6:CP6"/>
    <mergeCell ref="DG6:DG9"/>
    <mergeCell ref="CW6:CW9"/>
    <mergeCell ref="DB6:DB9"/>
    <mergeCell ref="AO6:AO9"/>
    <mergeCell ref="AT6:AT9"/>
    <mergeCell ref="BD6:BD9"/>
    <mergeCell ref="AY6:AY9"/>
    <mergeCell ref="BI6:BI9"/>
    <mergeCell ref="BX6:BX9"/>
    <mergeCell ref="BS6:BS9"/>
  </mergeCells>
  <printOptions/>
  <pageMargins left="0.5118110236220472" right="0.5118110236220472" top="0.35433070866141736" bottom="0.35433070866141736" header="0" footer="0"/>
  <pageSetup horizontalDpi="600" verticalDpi="600" orientation="landscape" paperSize="9" scale="56" r:id="rId1"/>
  <colBreaks count="6" manualBreakCount="6">
    <brk id="21" max="21" man="1"/>
    <brk id="41" max="21" man="1"/>
    <brk id="61" max="21" man="1"/>
    <brk id="81" max="21" man="1"/>
    <brk id="101" max="21" man="1"/>
    <brk id="1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2017-10-30T11:23:29Z</cp:lastPrinted>
  <dcterms:created xsi:type="dcterms:W3CDTF">2011-10-26T11:13:07Z</dcterms:created>
  <dcterms:modified xsi:type="dcterms:W3CDTF">2017-10-30T11:25:41Z</dcterms:modified>
  <cp:category/>
  <cp:version/>
  <cp:contentType/>
  <cp:contentStatus/>
</cp:coreProperties>
</file>