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по поселениям за 3 кв 2016 год" sheetId="1" r:id="rId1"/>
  </sheets>
  <definedNames>
    <definedName name="_xlnm.Print_Titles" localSheetId="0">'по поселениям за 3 кв 2016 год'!$A:$A</definedName>
    <definedName name="_xlnm.Print_Area" localSheetId="0">'по поселениям за 3 кв 2016 год'!$A$1:$DE$22</definedName>
  </definedNames>
  <calcPr fullCalcOnLoad="1"/>
</workbook>
</file>

<file path=xl/sharedStrings.xml><?xml version="1.0" encoding="utf-8"?>
<sst xmlns="http://schemas.openxmlformats.org/spreadsheetml/2006/main" count="270" uniqueCount="113">
  <si>
    <t>Наименование сельского, городского поселения</t>
  </si>
  <si>
    <t>Результаты по отрасли "Развитие экономики и повышение уровня жизни населения"</t>
  </si>
  <si>
    <t>Результат по отрасли "Бюджетная и налоговая сфера"</t>
  </si>
  <si>
    <t>Данные органов местного самоуправления</t>
  </si>
  <si>
    <t>Ранг</t>
  </si>
  <si>
    <t>Налоговые и неналоговые доходы</t>
  </si>
  <si>
    <t xml:space="preserve">Динамика </t>
  </si>
  <si>
    <t>баллы</t>
  </si>
  <si>
    <t>НДФЛ</t>
  </si>
  <si>
    <t>Динамика</t>
  </si>
  <si>
    <t>земельный налог</t>
  </si>
  <si>
    <t>Доля</t>
  </si>
  <si>
    <t>налог на имущество физических лиц</t>
  </si>
  <si>
    <t>просроченная кредиторская задалженность бюджета</t>
  </si>
  <si>
    <t>общий объем расходов бюджета</t>
  </si>
  <si>
    <t>расходы бюджета поселения, формируемые в рамках долгосрочных, ведомственных целевых программ</t>
  </si>
  <si>
    <t>Баллы</t>
  </si>
  <si>
    <t>Кассовые расходы на содержание ОМС</t>
  </si>
  <si>
    <t>Норматив расходов на содержание ОМС</t>
  </si>
  <si>
    <t>Отношение</t>
  </si>
  <si>
    <t>рейтинг</t>
  </si>
  <si>
    <t>количество субъектов малого и среднего предпринимательства</t>
  </si>
  <si>
    <t>численность населения</t>
  </si>
  <si>
    <t>расходы бюджета на развитие малого и среднего предпринимательства, развитие с/х производства</t>
  </si>
  <si>
    <t>Общие расходы бюджета</t>
  </si>
  <si>
    <t>Расход бюджета на ЖКХ</t>
  </si>
  <si>
    <t>общие расходы бюджета</t>
  </si>
  <si>
    <t>расходы бюджета на благоустройство</t>
  </si>
  <si>
    <t>количество объектов ЖКХ, обслуживаемых организациями коммунального комплекса</t>
  </si>
  <si>
    <t>Общее число объектов ЖКХ</t>
  </si>
  <si>
    <t>Размер начисленных платежей на селения за предоставленные ЖК услуги</t>
  </si>
  <si>
    <t>Размер уплаченных платежей населения за предоставленные ЖК услуги</t>
  </si>
  <si>
    <t>уровень</t>
  </si>
  <si>
    <t>численность граждан, зарегистрированных в качестве безработных в органах службы занятости</t>
  </si>
  <si>
    <t xml:space="preserve">рейтинг </t>
  </si>
  <si>
    <t>тыс.рублей</t>
  </si>
  <si>
    <t>%</t>
  </si>
  <si>
    <t>единиц</t>
  </si>
  <si>
    <t>человек</t>
  </si>
  <si>
    <t>Алешкинское с/п</t>
  </si>
  <si>
    <t>Басакинское с/п</t>
  </si>
  <si>
    <t>Большетерновское с/п</t>
  </si>
  <si>
    <t>Верхнегнутовское с/п</t>
  </si>
  <si>
    <t>Елкинское с/п</t>
  </si>
  <si>
    <t>Захаровское с/п</t>
  </si>
  <si>
    <t>Красноярское с/п</t>
  </si>
  <si>
    <t>Нижнегнутовское с/п</t>
  </si>
  <si>
    <t>Пристеновское с/п</t>
  </si>
  <si>
    <t>Сизовское с/п</t>
  </si>
  <si>
    <t>Тормосиновское с/п</t>
  </si>
  <si>
    <t>Чернышковское г/п</t>
  </si>
  <si>
    <t xml:space="preserve">Мониторинг эффективности деятельности органов местного самоуправления </t>
  </si>
  <si>
    <t xml:space="preserve"> тыс человек</t>
  </si>
  <si>
    <t>тыс.руб.</t>
  </si>
  <si>
    <t xml:space="preserve">                 тыс.руб.</t>
  </si>
  <si>
    <t xml:space="preserve"> тыс.руб.</t>
  </si>
  <si>
    <t xml:space="preserve">         тыс.руб.</t>
  </si>
  <si>
    <t xml:space="preserve">            тыс.руб.</t>
  </si>
  <si>
    <t>С О Г Л А С О В А Н О :</t>
  </si>
  <si>
    <t>Задолженность по налогам и сборам хоз.субъектов, приглашенных на заседание комиссии</t>
  </si>
  <si>
    <t>Погашено задолженности</t>
  </si>
  <si>
    <t>Поступление в бюджет поселения доходов от оказания платных услуг</t>
  </si>
  <si>
    <t>Ввод общей площади жилья</t>
  </si>
  <si>
    <t>кв.м.</t>
  </si>
  <si>
    <t>Показатель 12. Количество  субъектов малого и среднего предпринимательства поселения ,  на 1000 жителей, на отчетную дату ( единиц)</t>
  </si>
  <si>
    <t>Численность граждан, обратившихся за содействием в органы службы занятости населения с целью поиска подходящей работы</t>
  </si>
  <si>
    <t>Численность граждан, трудоустроенных органами службы занятости</t>
  </si>
  <si>
    <t>Показатель 19. Доля расходов бюджета поселения на благоустройство территории  через ТОС в общем объеме  расходов бюджета по селения на благойстройство за отчетный период нарастающим итогом с начала года (процентов)</t>
  </si>
  <si>
    <t>Расход бюджета поселения  на благоустройство через ТОС</t>
  </si>
  <si>
    <t>общие расходы бюджета поселения на благоустройство</t>
  </si>
  <si>
    <t xml:space="preserve"> Показатель 20. Динамика обьемов закупок молока в личных подсобнных хозяйствах поселений  за отчетный период нарастающим итогом с начала года к соответствующему периоду предыдущего года,  (процентов)</t>
  </si>
  <si>
    <t xml:space="preserve">        Показатель 18. Доля трудоустроенных  граждан, обратившихся за содействием в органы службы занятости населения с целью поиска подходящей работы, за отчетный период нарастающим итогом с начала года,  (процентов) 
</t>
  </si>
  <si>
    <t xml:space="preserve">        Показатель 17. Динамика численности граждан, зарегистрированных в качестве безработных за отчетный период нарастающим итогом с начала года к соответствующему периоду предыдущего года, (процентов)
</t>
  </si>
  <si>
    <t xml:space="preserve">           Показатель 16. Уровень собираемости платежей населения за предоставленные жилищно-коммунальные услуги за отчетный период нарастающим итогом, (процентов)</t>
  </si>
  <si>
    <t xml:space="preserve">               Показатель 15. Доля объектов жилищно-коммунального хозяйства поселения, обслуживаемых в установленном порядке организациями коммунального комплекса в общем числе объектов жилищно-коммунального комплекса,  (процентов)</t>
  </si>
  <si>
    <t>Показатель 6. Доля просроченной кредиторской задолженности в общем объеме расходов бюджета поселения за отчетный период,  (процентов)</t>
  </si>
  <si>
    <t>Показатель 7. Доля расходов, формируемых  в рамках долгосрочных, ведомственных целевых программ, в общих расходах бюджета поселения,   (процентов)</t>
  </si>
  <si>
    <t>Показатель 8. Доля расходов бюджета на благоустройство в общем объеме расходов бюджета за отчетный период нарастающим итогом с начала года
 (процентов)</t>
  </si>
  <si>
    <t>Показатель 4. Динамика поступлений налога на имущество физических лиц в бюджет поселения,  к соответствующему периоду предыдущего года нарастающим итогом  (процентов)</t>
  </si>
  <si>
    <t xml:space="preserve">  Показатель 3.  Динамика поступлений земельного налога в бюджет поселения,  к соответствующему периоду предыдущего года нарастающим итогом  (процентов)</t>
  </si>
  <si>
    <t>Показатель 2. Динамика поступлений налога на доходы физических лиц в бюджет поселения,  к соответствующему периоду предыдущего года нарастающим итогом  (процентов)</t>
  </si>
  <si>
    <t>Показатель 1. Динамика налоговых и неналоговых доходов бюджета поселения  к соответствующему периоду предыдущего года  нарастающим итогом  (процентов)</t>
  </si>
  <si>
    <t xml:space="preserve">Показатель 9.Динамики поступления в бюджет поселения доходов от оказания платных услуг муниципальными учреждениями за отчетный период нарастающим итогом с начала года к соотвествующему периоду предыдущего года  (процентов)
</t>
  </si>
  <si>
    <t xml:space="preserve">           Показатель 10. Отношение кассовых расходов на содержание органов местного самоуправления поселения к нормативу,  нарастающим итогом  (процентов)</t>
  </si>
  <si>
    <t xml:space="preserve">               Показатель 11.Динамика ввода общей площади жилья за счет всех источников финансирования поселения за отчетный период нарастающим итогом с начала года к соответствующему периоду предыдущего года   (процентов)</t>
  </si>
  <si>
    <t>Показатель 13. Доля расходов бюджета поселения на создание условий для развития малого и среднего предпринимательства, развитие сельскохозяйственного производства в общем объеме расходов бюджета поселения  (процентов)</t>
  </si>
  <si>
    <t>Показатель 14. Доля расходов бюджета поселения на жилищно-коммунальное хозяйство в общем объеме расходов бюджета поселения  (процентов)</t>
  </si>
  <si>
    <t>тонн</t>
  </si>
  <si>
    <t>Показатель 21. Доля муниципальных услуг, размещенных в региональном реестре муниципальных услуг Волгоградской области в общем объеме муниципальных услуг, предоставляемых поселением (процентов)</t>
  </si>
  <si>
    <t>количество муниципальных услуг, предоставляемых поселениями</t>
  </si>
  <si>
    <t>количество муниципальных услуг, размещенных в региональном реестре муниципальных услуг</t>
  </si>
  <si>
    <t>Показатель 22. Доля муниципальных услуг, по которым утверждены административные регламенты их предоставления, в общем объеме муниципальных услуг, предоставляемых поселением (процентов)</t>
  </si>
  <si>
    <t>количество муниципальных услуг, по которым утверждены административные регламенты их предоставления</t>
  </si>
  <si>
    <t>Количество видов услуг</t>
  </si>
  <si>
    <t>Показатель 24.Количество видов бытовых  услуг, оказываемых  субъектами предпринимательства в границах поселения (единиц)</t>
  </si>
  <si>
    <t>Показатель 23.Количество видов услуг, оказываемых ТОСами жителям и юр. лицам на отчетную дату (единиц)</t>
  </si>
  <si>
    <t>Количество видов  бытовых услуг</t>
  </si>
  <si>
    <t>Показатель 25 .Количество протоколов об администратиных правонарушениях, рассмотренных административной комиссией поселения в расчете на 1 тысячу жителей за отчетный период нарастающим итогом с начала года (единиц)</t>
  </si>
  <si>
    <t>количество протоколов об административных правонарушениях, рассмотренных административной комиссией поселдения</t>
  </si>
  <si>
    <t>Численность населения</t>
  </si>
  <si>
    <t>шт.</t>
  </si>
  <si>
    <t>тыс.чел.</t>
  </si>
  <si>
    <t xml:space="preserve">                                 Бюджетная                                 и                           налоговая                                  сфера</t>
  </si>
  <si>
    <t xml:space="preserve">                                                                                   Развитие            территории             и         повышение        уровны       жизни       населения</t>
  </si>
  <si>
    <t>Показатель 5. Доля погашенной задолженности по налогам и сборам в рамках работы комиссии по обеспечению поступления налоговых и неналоговых доходов в бюджет поселения в общей задолженности по налоговым и неналоговым платежам, сборам  на отчетную дату текущего года  (процентов)</t>
  </si>
  <si>
    <t>Объем закупок молока</t>
  </si>
  <si>
    <t>Морозова Л.А.</t>
  </si>
  <si>
    <t>консультант отдела экономики и защиты  прав потребителей</t>
  </si>
  <si>
    <t>На 01.01.2016</t>
  </si>
  <si>
    <t>на 01.01.2016</t>
  </si>
  <si>
    <t>поселений Чернышковского муниципального района за III квартал 2016 года</t>
  </si>
  <si>
    <t xml:space="preserve"> Глава администрации Чернышковского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В.А. Крылов</t>
  </si>
  <si>
    <t>Результаты мониторинга  за      3 квартал 2016 год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</si>
</sst>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_р_._-;\-* #,##0.0_р_._-;_-* &quot;-&quot;??_р_._-;_-@_-"/>
    <numFmt numFmtId="176" formatCode="#,##0.0_ ;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" fontId="3" fillId="3" borderId="11" xfId="34" applyNumberFormat="1" applyFont="1" applyFill="1" applyBorder="1">
      <alignment horizontal="right" vertical="center"/>
    </xf>
    <xf numFmtId="0" fontId="4" fillId="7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34" borderId="11" xfId="33" applyFont="1" applyFill="1" applyBorder="1" applyAlignment="1">
      <alignment vertical="center"/>
    </xf>
    <xf numFmtId="2" fontId="3" fillId="34" borderId="11" xfId="34" applyNumberFormat="1" applyFont="1" applyFill="1" applyBorder="1">
      <alignment horizontal="right" vertical="center"/>
    </xf>
    <xf numFmtId="172" fontId="3" fillId="34" borderId="11" xfId="34" applyNumberFormat="1" applyFont="1" applyFill="1" applyBorder="1">
      <alignment horizontal="right" vertical="center"/>
    </xf>
    <xf numFmtId="1" fontId="3" fillId="6" borderId="11" xfId="34" applyNumberFormat="1" applyFont="1" applyFill="1" applyBorder="1">
      <alignment horizontal="right" vertical="center"/>
    </xf>
    <xf numFmtId="2" fontId="46" fillId="0" borderId="0" xfId="0" applyNumberFormat="1" applyFont="1" applyAlignment="1">
      <alignment/>
    </xf>
    <xf numFmtId="0" fontId="46" fillId="0" borderId="15" xfId="0" applyFont="1" applyBorder="1" applyAlignment="1">
      <alignment/>
    </xf>
    <xf numFmtId="0" fontId="9" fillId="6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47" fillId="34" borderId="0" xfId="0" applyFont="1" applyFill="1" applyAlignment="1">
      <alignment vertical="center"/>
    </xf>
    <xf numFmtId="0" fontId="9" fillId="34" borderId="17" xfId="0" applyFont="1" applyFill="1" applyBorder="1" applyAlignment="1">
      <alignment horizontal="center" vertical="center" wrapText="1"/>
    </xf>
    <xf numFmtId="1" fontId="3" fillId="34" borderId="11" xfId="34" applyNumberFormat="1" applyFont="1" applyFill="1" applyBorder="1">
      <alignment horizontal="right" vertical="center"/>
    </xf>
    <xf numFmtId="0" fontId="9" fillId="34" borderId="18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172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46" fillId="35" borderId="0" xfId="0" applyNumberFormat="1" applyFont="1" applyFill="1" applyAlignment="1">
      <alignment/>
    </xf>
    <xf numFmtId="0" fontId="46" fillId="35" borderId="0" xfId="0" applyFont="1" applyFill="1" applyAlignment="1">
      <alignment/>
    </xf>
    <xf numFmtId="0" fontId="46" fillId="0" borderId="0" xfId="0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1" fontId="3" fillId="0" borderId="11" xfId="34" applyNumberFormat="1" applyFont="1" applyFill="1" applyBorder="1">
      <alignment horizontal="right" vertical="center"/>
    </xf>
    <xf numFmtId="2" fontId="3" fillId="0" borderId="11" xfId="34" applyNumberFormat="1" applyFont="1" applyFill="1" applyBorder="1">
      <alignment horizontal="right" vertical="center"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172" fontId="3" fillId="0" borderId="0" xfId="34" applyNumberFormat="1" applyFont="1" applyFill="1" applyBorder="1">
      <alignment horizontal="right" vertical="center"/>
    </xf>
    <xf numFmtId="0" fontId="5" fillId="3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Border="1" applyAlignment="1">
      <alignment vertical="top" wrapText="1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top" wrapText="1"/>
    </xf>
    <xf numFmtId="1" fontId="3" fillId="2" borderId="11" xfId="34" applyNumberFormat="1" applyFont="1" applyFill="1" applyBorder="1">
      <alignment horizontal="right" vertical="center"/>
    </xf>
    <xf numFmtId="1" fontId="8" fillId="3" borderId="11" xfId="34" applyNumberFormat="1" applyFont="1" applyFill="1" applyBorder="1">
      <alignment horizontal="right" vertical="center"/>
    </xf>
    <xf numFmtId="173" fontId="3" fillId="34" borderId="11" xfId="34" applyNumberFormat="1" applyFont="1" applyFill="1" applyBorder="1">
      <alignment horizontal="right" vertical="center"/>
    </xf>
    <xf numFmtId="173" fontId="3" fillId="0" borderId="11" xfId="34" applyNumberFormat="1" applyFont="1" applyFill="1" applyBorder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2" fontId="3" fillId="36" borderId="19" xfId="34" applyNumberFormat="1" applyFont="1" applyFill="1" applyBorder="1" applyProtection="1">
      <alignment horizontal="right" vertical="center"/>
      <protection/>
    </xf>
    <xf numFmtId="1" fontId="3" fillId="36" borderId="19" xfId="34" applyNumberFormat="1" applyFont="1" applyFill="1" applyBorder="1" applyProtection="1">
      <alignment horizontal="right" vertical="center"/>
      <protection/>
    </xf>
    <xf numFmtId="0" fontId="3" fillId="34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left" vertical="top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 textRotation="90" wrapText="1"/>
    </xf>
    <xf numFmtId="0" fontId="2" fillId="7" borderId="25" xfId="0" applyFont="1" applyFill="1" applyBorder="1" applyAlignment="1">
      <alignment horizontal="center" textRotation="90" wrapText="1"/>
    </xf>
    <xf numFmtId="0" fontId="2" fillId="7" borderId="26" xfId="0" applyFont="1" applyFill="1" applyBorder="1" applyAlignment="1">
      <alignment horizontal="center" textRotation="90" wrapText="1"/>
    </xf>
    <xf numFmtId="0" fontId="2" fillId="7" borderId="0" xfId="0" applyFont="1" applyFill="1" applyBorder="1" applyAlignment="1">
      <alignment horizontal="center" textRotation="90" wrapText="1"/>
    </xf>
    <xf numFmtId="0" fontId="2" fillId="7" borderId="27" xfId="0" applyFont="1" applyFill="1" applyBorder="1" applyAlignment="1">
      <alignment horizontal="center" textRotation="90" wrapText="1"/>
    </xf>
    <xf numFmtId="0" fontId="2" fillId="7" borderId="28" xfId="0" applyFont="1" applyFill="1" applyBorder="1" applyAlignment="1">
      <alignment horizontal="center" textRotation="90" wrapText="1"/>
    </xf>
    <xf numFmtId="0" fontId="9" fillId="34" borderId="2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textRotation="90" wrapText="1"/>
    </xf>
    <xf numFmtId="0" fontId="2" fillId="34" borderId="30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  <xf numFmtId="0" fontId="4" fillId="34" borderId="3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textRotation="90" wrapText="1"/>
    </xf>
    <xf numFmtId="0" fontId="11" fillId="3" borderId="23" xfId="0" applyFont="1" applyFill="1" applyBorder="1" applyAlignment="1">
      <alignment horizontal="center" vertical="center" textRotation="90" wrapText="1"/>
    </xf>
    <xf numFmtId="0" fontId="11" fillId="3" borderId="30" xfId="0" applyFont="1" applyFill="1" applyBorder="1" applyAlignment="1">
      <alignment horizontal="center" vertical="center" textRotation="90" wrapText="1"/>
    </xf>
    <xf numFmtId="0" fontId="11" fillId="3" borderId="33" xfId="0" applyFont="1" applyFill="1" applyBorder="1" applyAlignment="1">
      <alignment horizontal="center" vertical="center" textRotation="90" wrapText="1"/>
    </xf>
    <xf numFmtId="0" fontId="11" fillId="3" borderId="31" xfId="0" applyFont="1" applyFill="1" applyBorder="1" applyAlignment="1">
      <alignment horizontal="center" vertical="center" textRotation="90" wrapText="1"/>
    </xf>
    <xf numFmtId="0" fontId="11" fillId="3" borderId="34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left"/>
    </xf>
    <xf numFmtId="0" fontId="2" fillId="34" borderId="37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0" fontId="2" fillId="34" borderId="3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4"/>
  <sheetViews>
    <sheetView tabSelected="1" view="pageBreakPreview" zoomScale="85" zoomScaleNormal="81" zoomScaleSheetLayoutView="85" zoomScalePageLayoutView="0" workbookViewId="0" topLeftCell="A7">
      <pane xSplit="1" topLeftCell="CK1" activePane="topRight" state="frozen"/>
      <selection pane="topLeft" activeCell="A1" sqref="A1"/>
      <selection pane="topRight" activeCell="CV13" sqref="CV13"/>
    </sheetView>
  </sheetViews>
  <sheetFormatPr defaultColWidth="9.140625" defaultRowHeight="15"/>
  <cols>
    <col min="1" max="1" width="20.8515625" style="2" customWidth="1"/>
    <col min="2" max="2" width="11.140625" style="2" customWidth="1"/>
    <col min="3" max="3" width="12.140625" style="2" customWidth="1"/>
    <col min="4" max="7" width="9.140625" style="2" customWidth="1"/>
    <col min="8" max="8" width="10.8515625" style="2" customWidth="1"/>
    <col min="9" max="15" width="9.140625" style="2" customWidth="1"/>
    <col min="16" max="16" width="10.28125" style="2" customWidth="1"/>
    <col min="17" max="22" width="9.140625" style="2" customWidth="1"/>
    <col min="23" max="23" width="12.28125" style="2" bestFit="1" customWidth="1"/>
    <col min="24" max="26" width="9.140625" style="2" customWidth="1"/>
    <col min="27" max="27" width="12.28125" style="2" bestFit="1" customWidth="1"/>
    <col min="28" max="29" width="9.140625" style="2" customWidth="1"/>
    <col min="30" max="30" width="9.421875" style="2" bestFit="1" customWidth="1"/>
    <col min="31" max="31" width="12.7109375" style="2" customWidth="1"/>
    <col min="32" max="35" width="9.140625" style="2" customWidth="1"/>
    <col min="36" max="36" width="9.28125" style="2" bestFit="1" customWidth="1"/>
    <col min="37" max="37" width="10.28125" style="2" customWidth="1"/>
    <col min="38" max="48" width="9.140625" style="2" customWidth="1"/>
    <col min="49" max="49" width="10.57421875" style="2" customWidth="1"/>
    <col min="50" max="50" width="10.57421875" style="2" bestFit="1" customWidth="1"/>
    <col min="51" max="52" width="9.140625" style="2" customWidth="1"/>
    <col min="53" max="53" width="12.28125" style="2" bestFit="1" customWidth="1"/>
    <col min="54" max="55" width="9.140625" style="2" customWidth="1"/>
    <col min="56" max="56" width="9.421875" style="2" bestFit="1" customWidth="1"/>
    <col min="57" max="57" width="11.57421875" style="2" customWidth="1"/>
    <col min="58" max="91" width="9.140625" style="2" customWidth="1"/>
    <col min="92" max="92" width="18.00390625" style="2" customWidth="1"/>
    <col min="93" max="93" width="9.140625" style="2" customWidth="1"/>
    <col min="94" max="94" width="20.00390625" style="2" customWidth="1"/>
    <col min="95" max="96" width="9.140625" style="2" customWidth="1"/>
    <col min="97" max="97" width="9.421875" style="2" bestFit="1" customWidth="1"/>
    <col min="98" max="103" width="9.140625" style="2" customWidth="1"/>
    <col min="104" max="107" width="9.00390625" style="2" customWidth="1"/>
    <col min="108" max="109" width="9.140625" style="2" customWidth="1"/>
    <col min="110" max="16384" width="9.140625" style="2" customWidth="1"/>
  </cols>
  <sheetData>
    <row r="1" spans="1:109" ht="21" customHeight="1">
      <c r="A1" s="1"/>
      <c r="B1" s="121" t="s">
        <v>51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CZ1" s="50"/>
      <c r="DA1" s="69" t="s">
        <v>58</v>
      </c>
      <c r="DB1" s="69"/>
      <c r="DC1" s="69"/>
      <c r="DD1" s="69"/>
      <c r="DE1" s="69"/>
    </row>
    <row r="2" spans="1:109" ht="18" customHeight="1" thickBot="1">
      <c r="A2" s="1"/>
      <c r="B2" s="122" t="s">
        <v>110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CY2" s="50"/>
      <c r="CZ2" s="51"/>
      <c r="DA2" s="70"/>
      <c r="DB2" s="70"/>
      <c r="DC2" s="70"/>
      <c r="DD2" s="70"/>
      <c r="DE2" s="70"/>
    </row>
    <row r="3" spans="1:109" s="3" customFormat="1" ht="15.75" customHeight="1" thickBot="1">
      <c r="A3" s="102" t="s">
        <v>0</v>
      </c>
      <c r="B3" s="123" t="s">
        <v>102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5" t="s">
        <v>103</v>
      </c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6"/>
      <c r="CV3" s="88" t="s">
        <v>1</v>
      </c>
      <c r="CW3" s="89"/>
      <c r="CX3" s="109" t="s">
        <v>112</v>
      </c>
      <c r="CY3" s="110"/>
      <c r="CZ3" s="52"/>
      <c r="DA3" s="70"/>
      <c r="DB3" s="70"/>
      <c r="DC3" s="70"/>
      <c r="DD3" s="70"/>
      <c r="DE3" s="70"/>
    </row>
    <row r="4" spans="1:109" s="3" customFormat="1" ht="121.5" customHeight="1">
      <c r="A4" s="103"/>
      <c r="B4" s="82" t="s">
        <v>81</v>
      </c>
      <c r="C4" s="83"/>
      <c r="D4" s="83"/>
      <c r="E4" s="84"/>
      <c r="F4" s="82" t="s">
        <v>80</v>
      </c>
      <c r="G4" s="83"/>
      <c r="H4" s="83"/>
      <c r="I4" s="84"/>
      <c r="J4" s="82" t="s">
        <v>79</v>
      </c>
      <c r="K4" s="83"/>
      <c r="L4" s="83"/>
      <c r="M4" s="84"/>
      <c r="N4" s="82" t="s">
        <v>78</v>
      </c>
      <c r="O4" s="83"/>
      <c r="P4" s="83"/>
      <c r="Q4" s="84"/>
      <c r="R4" s="82" t="s">
        <v>104</v>
      </c>
      <c r="S4" s="83"/>
      <c r="T4" s="83"/>
      <c r="U4" s="84"/>
      <c r="V4" s="82" t="s">
        <v>75</v>
      </c>
      <c r="W4" s="83"/>
      <c r="X4" s="83"/>
      <c r="Y4" s="84"/>
      <c r="Z4" s="82" t="s">
        <v>76</v>
      </c>
      <c r="AA4" s="83"/>
      <c r="AB4" s="83"/>
      <c r="AC4" s="84"/>
      <c r="AD4" s="82" t="s">
        <v>77</v>
      </c>
      <c r="AE4" s="83"/>
      <c r="AF4" s="83"/>
      <c r="AG4" s="84"/>
      <c r="AH4" s="82" t="s">
        <v>82</v>
      </c>
      <c r="AI4" s="83"/>
      <c r="AJ4" s="83"/>
      <c r="AK4" s="84"/>
      <c r="AL4" s="82" t="s">
        <v>83</v>
      </c>
      <c r="AM4" s="83"/>
      <c r="AN4" s="83"/>
      <c r="AO4" s="84"/>
      <c r="AP4" s="100" t="s">
        <v>2</v>
      </c>
      <c r="AQ4" s="101"/>
      <c r="AR4" s="82" t="s">
        <v>84</v>
      </c>
      <c r="AS4" s="83"/>
      <c r="AT4" s="83"/>
      <c r="AU4" s="84"/>
      <c r="AV4" s="82" t="s">
        <v>64</v>
      </c>
      <c r="AW4" s="83"/>
      <c r="AX4" s="83"/>
      <c r="AY4" s="84"/>
      <c r="AZ4" s="82" t="s">
        <v>85</v>
      </c>
      <c r="BA4" s="83"/>
      <c r="BB4" s="83"/>
      <c r="BC4" s="84"/>
      <c r="BD4" s="82" t="s">
        <v>86</v>
      </c>
      <c r="BE4" s="83"/>
      <c r="BF4" s="83"/>
      <c r="BG4" s="84"/>
      <c r="BH4" s="82" t="s">
        <v>74</v>
      </c>
      <c r="BI4" s="83"/>
      <c r="BJ4" s="83"/>
      <c r="BK4" s="84"/>
      <c r="BL4" s="82" t="s">
        <v>73</v>
      </c>
      <c r="BM4" s="83"/>
      <c r="BN4" s="83"/>
      <c r="BO4" s="84"/>
      <c r="BP4" s="82" t="s">
        <v>72</v>
      </c>
      <c r="BQ4" s="83"/>
      <c r="BR4" s="83"/>
      <c r="BS4" s="84"/>
      <c r="BT4" s="82" t="s">
        <v>71</v>
      </c>
      <c r="BU4" s="83"/>
      <c r="BV4" s="83"/>
      <c r="BW4" s="84"/>
      <c r="BX4" s="76" t="s">
        <v>67</v>
      </c>
      <c r="BY4" s="76"/>
      <c r="BZ4" s="76"/>
      <c r="CA4" s="76"/>
      <c r="CB4" s="76" t="s">
        <v>70</v>
      </c>
      <c r="CC4" s="76"/>
      <c r="CD4" s="76"/>
      <c r="CE4" s="76"/>
      <c r="CF4" s="76" t="s">
        <v>88</v>
      </c>
      <c r="CG4" s="76"/>
      <c r="CH4" s="76"/>
      <c r="CI4" s="76"/>
      <c r="CJ4" s="76" t="s">
        <v>91</v>
      </c>
      <c r="CK4" s="76"/>
      <c r="CL4" s="76"/>
      <c r="CM4" s="76"/>
      <c r="CN4" s="76" t="s">
        <v>95</v>
      </c>
      <c r="CO4" s="76"/>
      <c r="CP4" s="76" t="s">
        <v>94</v>
      </c>
      <c r="CQ4" s="76"/>
      <c r="CR4" s="76" t="s">
        <v>97</v>
      </c>
      <c r="CS4" s="76"/>
      <c r="CT4" s="76"/>
      <c r="CU4" s="76"/>
      <c r="CV4" s="90"/>
      <c r="CW4" s="91"/>
      <c r="CX4" s="111"/>
      <c r="CY4" s="112"/>
      <c r="CZ4" s="53"/>
      <c r="DA4" s="71" t="s">
        <v>111</v>
      </c>
      <c r="DB4" s="71"/>
      <c r="DC4" s="71"/>
      <c r="DD4" s="71"/>
      <c r="DE4" s="71"/>
    </row>
    <row r="5" spans="1:109" s="3" customFormat="1" ht="15">
      <c r="A5" s="103"/>
      <c r="B5" s="80">
        <v>1</v>
      </c>
      <c r="C5" s="81"/>
      <c r="D5" s="81"/>
      <c r="E5" s="85"/>
      <c r="F5" s="80">
        <v>2</v>
      </c>
      <c r="G5" s="81"/>
      <c r="H5" s="81"/>
      <c r="I5" s="85"/>
      <c r="J5" s="80">
        <v>3</v>
      </c>
      <c r="K5" s="81"/>
      <c r="L5" s="81"/>
      <c r="M5" s="85"/>
      <c r="N5" s="80">
        <v>4</v>
      </c>
      <c r="O5" s="81"/>
      <c r="P5" s="81"/>
      <c r="Q5" s="85"/>
      <c r="R5" s="80">
        <v>5</v>
      </c>
      <c r="S5" s="81"/>
      <c r="T5" s="81"/>
      <c r="U5" s="85"/>
      <c r="V5" s="80">
        <v>6</v>
      </c>
      <c r="W5" s="81"/>
      <c r="X5" s="81"/>
      <c r="Y5" s="85"/>
      <c r="Z5" s="80">
        <v>7</v>
      </c>
      <c r="AA5" s="81"/>
      <c r="AB5" s="81"/>
      <c r="AC5" s="85"/>
      <c r="AD5" s="80">
        <v>8</v>
      </c>
      <c r="AE5" s="81"/>
      <c r="AF5" s="81"/>
      <c r="AG5" s="85"/>
      <c r="AH5" s="80">
        <v>9</v>
      </c>
      <c r="AI5" s="81"/>
      <c r="AJ5" s="81"/>
      <c r="AK5" s="85"/>
      <c r="AL5" s="80">
        <v>10</v>
      </c>
      <c r="AM5" s="81"/>
      <c r="AN5" s="81"/>
      <c r="AO5" s="85"/>
      <c r="AP5" s="11"/>
      <c r="AQ5" s="11"/>
      <c r="AR5" s="80">
        <v>11</v>
      </c>
      <c r="AS5" s="81"/>
      <c r="AT5" s="81"/>
      <c r="AU5" s="105"/>
      <c r="AV5" s="80">
        <v>12</v>
      </c>
      <c r="AW5" s="81"/>
      <c r="AX5" s="81"/>
      <c r="AY5" s="85"/>
      <c r="AZ5" s="80">
        <v>13</v>
      </c>
      <c r="BA5" s="81"/>
      <c r="BB5" s="81"/>
      <c r="BC5" s="85"/>
      <c r="BD5" s="80">
        <v>14</v>
      </c>
      <c r="BE5" s="81"/>
      <c r="BF5" s="81"/>
      <c r="BG5" s="85"/>
      <c r="BH5" s="80">
        <v>15</v>
      </c>
      <c r="BI5" s="81"/>
      <c r="BJ5" s="81"/>
      <c r="BK5" s="85"/>
      <c r="BL5" s="80">
        <v>16</v>
      </c>
      <c r="BM5" s="81"/>
      <c r="BN5" s="81"/>
      <c r="BO5" s="85"/>
      <c r="BP5" s="80">
        <v>17</v>
      </c>
      <c r="BQ5" s="81"/>
      <c r="BR5" s="81"/>
      <c r="BS5" s="85"/>
      <c r="BT5" s="80">
        <v>18</v>
      </c>
      <c r="BU5" s="81"/>
      <c r="BV5" s="81"/>
      <c r="BW5" s="85"/>
      <c r="BX5" s="77">
        <v>19</v>
      </c>
      <c r="BY5" s="77"/>
      <c r="BZ5" s="77"/>
      <c r="CA5" s="77"/>
      <c r="CB5" s="77">
        <v>20</v>
      </c>
      <c r="CC5" s="77"/>
      <c r="CD5" s="77"/>
      <c r="CE5" s="77"/>
      <c r="CF5" s="80">
        <v>21</v>
      </c>
      <c r="CG5" s="81"/>
      <c r="CH5" s="81"/>
      <c r="CI5" s="81"/>
      <c r="CJ5" s="77">
        <v>22</v>
      </c>
      <c r="CK5" s="77"/>
      <c r="CL5" s="77"/>
      <c r="CM5" s="77"/>
      <c r="CN5" s="77">
        <v>23</v>
      </c>
      <c r="CO5" s="77"/>
      <c r="CP5" s="77">
        <v>24</v>
      </c>
      <c r="CQ5" s="77"/>
      <c r="CR5" s="77">
        <v>25</v>
      </c>
      <c r="CS5" s="77"/>
      <c r="CT5" s="77"/>
      <c r="CU5" s="77"/>
      <c r="CV5" s="90"/>
      <c r="CW5" s="91"/>
      <c r="CX5" s="111"/>
      <c r="CY5" s="112"/>
      <c r="CZ5" s="46"/>
      <c r="DA5" s="46"/>
      <c r="DB5" s="46"/>
      <c r="DC5" s="46"/>
      <c r="DD5" s="46"/>
      <c r="DE5" s="46"/>
    </row>
    <row r="6" spans="1:109" s="15" customFormat="1" ht="33.75" customHeight="1">
      <c r="A6" s="103"/>
      <c r="B6" s="95" t="s">
        <v>3</v>
      </c>
      <c r="C6" s="96"/>
      <c r="D6" s="97"/>
      <c r="E6" s="12" t="s">
        <v>4</v>
      </c>
      <c r="F6" s="95" t="s">
        <v>3</v>
      </c>
      <c r="G6" s="96"/>
      <c r="H6" s="97"/>
      <c r="I6" s="12" t="s">
        <v>4</v>
      </c>
      <c r="J6" s="95" t="s">
        <v>3</v>
      </c>
      <c r="K6" s="96"/>
      <c r="L6" s="97"/>
      <c r="M6" s="12" t="s">
        <v>4</v>
      </c>
      <c r="N6" s="95" t="s">
        <v>3</v>
      </c>
      <c r="O6" s="96"/>
      <c r="P6" s="97"/>
      <c r="Q6" s="12" t="s">
        <v>4</v>
      </c>
      <c r="R6" s="95" t="s">
        <v>3</v>
      </c>
      <c r="S6" s="96"/>
      <c r="T6" s="97"/>
      <c r="U6" s="12" t="s">
        <v>4</v>
      </c>
      <c r="V6" s="95" t="s">
        <v>3</v>
      </c>
      <c r="W6" s="96"/>
      <c r="X6" s="97"/>
      <c r="Y6" s="12" t="s">
        <v>4</v>
      </c>
      <c r="Z6" s="95" t="s">
        <v>3</v>
      </c>
      <c r="AA6" s="96"/>
      <c r="AB6" s="97"/>
      <c r="AC6" s="12" t="s">
        <v>4</v>
      </c>
      <c r="AD6" s="94" t="s">
        <v>3</v>
      </c>
      <c r="AE6" s="86"/>
      <c r="AF6" s="87"/>
      <c r="AG6" s="12" t="s">
        <v>4</v>
      </c>
      <c r="AH6" s="95" t="s">
        <v>3</v>
      </c>
      <c r="AI6" s="96"/>
      <c r="AJ6" s="97"/>
      <c r="AK6" s="12" t="s">
        <v>4</v>
      </c>
      <c r="AL6" s="95" t="s">
        <v>3</v>
      </c>
      <c r="AM6" s="96"/>
      <c r="AN6" s="97"/>
      <c r="AO6" s="12" t="s">
        <v>4</v>
      </c>
      <c r="AP6" s="13"/>
      <c r="AQ6" s="13"/>
      <c r="AR6" s="95" t="s">
        <v>3</v>
      </c>
      <c r="AS6" s="96"/>
      <c r="AT6" s="97"/>
      <c r="AU6" s="14" t="s">
        <v>4</v>
      </c>
      <c r="AV6" s="94" t="s">
        <v>3</v>
      </c>
      <c r="AW6" s="86"/>
      <c r="AX6" s="87"/>
      <c r="AY6" s="12" t="s">
        <v>4</v>
      </c>
      <c r="AZ6" s="94" t="s">
        <v>3</v>
      </c>
      <c r="BA6" s="86"/>
      <c r="BB6" s="87"/>
      <c r="BC6" s="12" t="s">
        <v>4</v>
      </c>
      <c r="BD6" s="94" t="s">
        <v>3</v>
      </c>
      <c r="BE6" s="86"/>
      <c r="BF6" s="87"/>
      <c r="BG6" s="12" t="s">
        <v>4</v>
      </c>
      <c r="BH6" s="94" t="s">
        <v>3</v>
      </c>
      <c r="BI6" s="86"/>
      <c r="BJ6" s="87"/>
      <c r="BK6" s="12" t="s">
        <v>4</v>
      </c>
      <c r="BL6" s="94" t="s">
        <v>3</v>
      </c>
      <c r="BM6" s="86"/>
      <c r="BN6" s="87"/>
      <c r="BO6" s="14" t="s">
        <v>4</v>
      </c>
      <c r="BP6" s="86" t="s">
        <v>3</v>
      </c>
      <c r="BQ6" s="86"/>
      <c r="BR6" s="87"/>
      <c r="BS6" s="12" t="s">
        <v>4</v>
      </c>
      <c r="BT6" s="86" t="s">
        <v>3</v>
      </c>
      <c r="BU6" s="86"/>
      <c r="BV6" s="87"/>
      <c r="BW6" s="12" t="s">
        <v>4</v>
      </c>
      <c r="BX6" s="86" t="s">
        <v>3</v>
      </c>
      <c r="BY6" s="86"/>
      <c r="BZ6" s="87"/>
      <c r="CA6" s="12" t="s">
        <v>4</v>
      </c>
      <c r="CB6" s="86" t="s">
        <v>3</v>
      </c>
      <c r="CC6" s="86"/>
      <c r="CD6" s="87"/>
      <c r="CE6" s="12" t="s">
        <v>4</v>
      </c>
      <c r="CF6" s="86" t="s">
        <v>3</v>
      </c>
      <c r="CG6" s="86"/>
      <c r="CH6" s="87"/>
      <c r="CI6" s="12" t="s">
        <v>4</v>
      </c>
      <c r="CJ6" s="86" t="s">
        <v>3</v>
      </c>
      <c r="CK6" s="86"/>
      <c r="CL6" s="87"/>
      <c r="CM6" s="12" t="s">
        <v>4</v>
      </c>
      <c r="CN6" s="36" t="s">
        <v>3</v>
      </c>
      <c r="CO6" s="12" t="s">
        <v>4</v>
      </c>
      <c r="CP6" s="36" t="s">
        <v>3</v>
      </c>
      <c r="CQ6" s="12" t="s">
        <v>4</v>
      </c>
      <c r="CR6" s="86" t="s">
        <v>3</v>
      </c>
      <c r="CS6" s="86"/>
      <c r="CT6" s="87"/>
      <c r="CU6" s="12" t="s">
        <v>4</v>
      </c>
      <c r="CV6" s="92"/>
      <c r="CW6" s="93"/>
      <c r="CX6" s="113"/>
      <c r="CY6" s="114"/>
      <c r="CZ6" s="54"/>
      <c r="DA6" s="54"/>
      <c r="DB6" s="54"/>
      <c r="DC6" s="54"/>
      <c r="DD6" s="54"/>
      <c r="DE6" s="54"/>
    </row>
    <row r="7" spans="1:109" s="15" customFormat="1" ht="132.75" customHeight="1">
      <c r="A7" s="103"/>
      <c r="B7" s="98" t="s">
        <v>5</v>
      </c>
      <c r="C7" s="99"/>
      <c r="D7" s="78" t="s">
        <v>6</v>
      </c>
      <c r="E7" s="73" t="s">
        <v>7</v>
      </c>
      <c r="F7" s="98" t="s">
        <v>8</v>
      </c>
      <c r="G7" s="99"/>
      <c r="H7" s="78" t="s">
        <v>9</v>
      </c>
      <c r="I7" s="73" t="s">
        <v>7</v>
      </c>
      <c r="J7" s="98" t="s">
        <v>10</v>
      </c>
      <c r="K7" s="99"/>
      <c r="L7" s="78" t="s">
        <v>9</v>
      </c>
      <c r="M7" s="73" t="s">
        <v>7</v>
      </c>
      <c r="N7" s="98" t="s">
        <v>12</v>
      </c>
      <c r="O7" s="99"/>
      <c r="P7" s="78" t="s">
        <v>9</v>
      </c>
      <c r="Q7" s="73" t="s">
        <v>7</v>
      </c>
      <c r="R7" s="16" t="s">
        <v>59</v>
      </c>
      <c r="S7" s="34" t="s">
        <v>60</v>
      </c>
      <c r="T7" s="78" t="s">
        <v>11</v>
      </c>
      <c r="U7" s="73" t="s">
        <v>7</v>
      </c>
      <c r="V7" s="16" t="s">
        <v>13</v>
      </c>
      <c r="W7" s="16" t="s">
        <v>14</v>
      </c>
      <c r="X7" s="78" t="s">
        <v>11</v>
      </c>
      <c r="Y7" s="73" t="s">
        <v>16</v>
      </c>
      <c r="Z7" s="17" t="s">
        <v>15</v>
      </c>
      <c r="AA7" s="18" t="s">
        <v>14</v>
      </c>
      <c r="AB7" s="78" t="s">
        <v>11</v>
      </c>
      <c r="AC7" s="73" t="s">
        <v>16</v>
      </c>
      <c r="AD7" s="32" t="s">
        <v>27</v>
      </c>
      <c r="AE7" s="32" t="s">
        <v>14</v>
      </c>
      <c r="AF7" s="78" t="s">
        <v>11</v>
      </c>
      <c r="AG7" s="73" t="s">
        <v>16</v>
      </c>
      <c r="AH7" s="16" t="s">
        <v>61</v>
      </c>
      <c r="AI7" s="16" t="s">
        <v>61</v>
      </c>
      <c r="AJ7" s="78" t="s">
        <v>6</v>
      </c>
      <c r="AK7" s="73" t="s">
        <v>16</v>
      </c>
      <c r="AL7" s="17" t="s">
        <v>17</v>
      </c>
      <c r="AM7" s="17" t="s">
        <v>18</v>
      </c>
      <c r="AN7" s="78" t="s">
        <v>19</v>
      </c>
      <c r="AO7" s="73" t="s">
        <v>7</v>
      </c>
      <c r="AP7" s="19" t="s">
        <v>7</v>
      </c>
      <c r="AQ7" s="19" t="s">
        <v>20</v>
      </c>
      <c r="AR7" s="16" t="s">
        <v>62</v>
      </c>
      <c r="AS7" s="16" t="s">
        <v>62</v>
      </c>
      <c r="AT7" s="78" t="s">
        <v>9</v>
      </c>
      <c r="AU7" s="73" t="s">
        <v>7</v>
      </c>
      <c r="AV7" s="32" t="s">
        <v>21</v>
      </c>
      <c r="AW7" s="32" t="s">
        <v>22</v>
      </c>
      <c r="AX7" s="78" t="s">
        <v>19</v>
      </c>
      <c r="AY7" s="73" t="s">
        <v>7</v>
      </c>
      <c r="AZ7" s="32" t="s">
        <v>23</v>
      </c>
      <c r="BA7" s="32" t="s">
        <v>24</v>
      </c>
      <c r="BB7" s="78" t="s">
        <v>11</v>
      </c>
      <c r="BC7" s="73" t="s">
        <v>7</v>
      </c>
      <c r="BD7" s="32" t="s">
        <v>25</v>
      </c>
      <c r="BE7" s="32" t="s">
        <v>26</v>
      </c>
      <c r="BF7" s="78" t="s">
        <v>11</v>
      </c>
      <c r="BG7" s="73" t="s">
        <v>7</v>
      </c>
      <c r="BH7" s="17" t="s">
        <v>28</v>
      </c>
      <c r="BI7" s="17" t="s">
        <v>29</v>
      </c>
      <c r="BJ7" s="78" t="s">
        <v>9</v>
      </c>
      <c r="BK7" s="73" t="s">
        <v>7</v>
      </c>
      <c r="BL7" s="17" t="s">
        <v>30</v>
      </c>
      <c r="BM7" s="17" t="s">
        <v>31</v>
      </c>
      <c r="BN7" s="78" t="s">
        <v>32</v>
      </c>
      <c r="BO7" s="73" t="s">
        <v>7</v>
      </c>
      <c r="BP7" s="17" t="s">
        <v>33</v>
      </c>
      <c r="BQ7" s="17" t="s">
        <v>33</v>
      </c>
      <c r="BR7" s="78" t="s">
        <v>9</v>
      </c>
      <c r="BS7" s="73" t="s">
        <v>7</v>
      </c>
      <c r="BT7" s="16" t="s">
        <v>65</v>
      </c>
      <c r="BU7" s="16" t="s">
        <v>66</v>
      </c>
      <c r="BV7" s="78" t="s">
        <v>9</v>
      </c>
      <c r="BW7" s="73" t="s">
        <v>7</v>
      </c>
      <c r="BX7" s="32" t="s">
        <v>68</v>
      </c>
      <c r="BY7" s="32" t="s">
        <v>69</v>
      </c>
      <c r="BZ7" s="78" t="s">
        <v>11</v>
      </c>
      <c r="CA7" s="73" t="s">
        <v>7</v>
      </c>
      <c r="CB7" s="58" t="s">
        <v>105</v>
      </c>
      <c r="CC7" s="58" t="s">
        <v>105</v>
      </c>
      <c r="CD7" s="78" t="s">
        <v>9</v>
      </c>
      <c r="CE7" s="73" t="s">
        <v>7</v>
      </c>
      <c r="CF7" s="32" t="s">
        <v>89</v>
      </c>
      <c r="CG7" s="32" t="s">
        <v>90</v>
      </c>
      <c r="CH7" s="78" t="s">
        <v>11</v>
      </c>
      <c r="CI7" s="73" t="s">
        <v>7</v>
      </c>
      <c r="CJ7" s="32" t="s">
        <v>89</v>
      </c>
      <c r="CK7" s="32" t="s">
        <v>92</v>
      </c>
      <c r="CL7" s="78" t="s">
        <v>11</v>
      </c>
      <c r="CM7" s="73" t="s">
        <v>7</v>
      </c>
      <c r="CN7" s="16" t="s">
        <v>93</v>
      </c>
      <c r="CO7" s="73" t="s">
        <v>7</v>
      </c>
      <c r="CP7" s="16" t="s">
        <v>96</v>
      </c>
      <c r="CQ7" s="73" t="s">
        <v>7</v>
      </c>
      <c r="CR7" s="32" t="s">
        <v>98</v>
      </c>
      <c r="CS7" s="32" t="s">
        <v>99</v>
      </c>
      <c r="CT7" s="78" t="s">
        <v>19</v>
      </c>
      <c r="CU7" s="73" t="s">
        <v>7</v>
      </c>
      <c r="CV7" s="118" t="s">
        <v>7</v>
      </c>
      <c r="CW7" s="118" t="s">
        <v>34</v>
      </c>
      <c r="CX7" s="106" t="s">
        <v>7</v>
      </c>
      <c r="CY7" s="115" t="s">
        <v>34</v>
      </c>
      <c r="CZ7" s="55"/>
      <c r="DA7" s="55"/>
      <c r="DB7" s="55"/>
      <c r="DC7" s="55"/>
      <c r="DD7" s="55"/>
      <c r="DE7" s="55"/>
    </row>
    <row r="8" spans="1:109" s="33" customFormat="1" ht="24">
      <c r="A8" s="103"/>
      <c r="B8" s="20">
        <v>2015</v>
      </c>
      <c r="C8" s="20">
        <v>2016</v>
      </c>
      <c r="D8" s="79"/>
      <c r="E8" s="75"/>
      <c r="F8" s="20">
        <v>2015</v>
      </c>
      <c r="G8" s="20">
        <v>2016</v>
      </c>
      <c r="H8" s="79"/>
      <c r="I8" s="74"/>
      <c r="J8" s="20">
        <v>2015</v>
      </c>
      <c r="K8" s="20">
        <v>2016</v>
      </c>
      <c r="L8" s="79"/>
      <c r="M8" s="74"/>
      <c r="N8" s="16">
        <v>2015</v>
      </c>
      <c r="O8" s="16">
        <v>2016</v>
      </c>
      <c r="P8" s="79"/>
      <c r="Q8" s="74"/>
      <c r="R8" s="16">
        <v>2016</v>
      </c>
      <c r="S8" s="16">
        <v>2016</v>
      </c>
      <c r="T8" s="79"/>
      <c r="U8" s="74"/>
      <c r="V8" s="16">
        <v>2016</v>
      </c>
      <c r="W8" s="16">
        <v>2016</v>
      </c>
      <c r="X8" s="79"/>
      <c r="Y8" s="74"/>
      <c r="Z8" s="16">
        <v>2016</v>
      </c>
      <c r="AA8" s="16">
        <v>2016</v>
      </c>
      <c r="AB8" s="79"/>
      <c r="AC8" s="74"/>
      <c r="AD8" s="59">
        <v>2016</v>
      </c>
      <c r="AE8" s="59">
        <v>2016</v>
      </c>
      <c r="AF8" s="79"/>
      <c r="AG8" s="74"/>
      <c r="AH8" s="16">
        <v>2015</v>
      </c>
      <c r="AI8" s="16">
        <v>2016</v>
      </c>
      <c r="AJ8" s="79"/>
      <c r="AK8" s="74"/>
      <c r="AL8" s="16">
        <v>2016</v>
      </c>
      <c r="AM8" s="16">
        <v>2016</v>
      </c>
      <c r="AN8" s="79"/>
      <c r="AO8" s="74"/>
      <c r="AP8" s="29"/>
      <c r="AQ8" s="29"/>
      <c r="AR8" s="16">
        <v>2015</v>
      </c>
      <c r="AS8" s="16">
        <v>2016</v>
      </c>
      <c r="AT8" s="79"/>
      <c r="AU8" s="74"/>
      <c r="AV8" s="59">
        <v>2016</v>
      </c>
      <c r="AW8" s="31" t="s">
        <v>108</v>
      </c>
      <c r="AX8" s="79"/>
      <c r="AY8" s="74"/>
      <c r="AZ8" s="59">
        <v>2016</v>
      </c>
      <c r="BA8" s="59">
        <v>2016</v>
      </c>
      <c r="BB8" s="79"/>
      <c r="BC8" s="74"/>
      <c r="BD8" s="59">
        <v>2016</v>
      </c>
      <c r="BE8" s="59">
        <v>2016</v>
      </c>
      <c r="BF8" s="79"/>
      <c r="BG8" s="74"/>
      <c r="BH8" s="20">
        <v>2016</v>
      </c>
      <c r="BI8" s="20">
        <v>2016</v>
      </c>
      <c r="BJ8" s="79"/>
      <c r="BK8" s="74"/>
      <c r="BL8" s="20">
        <v>2016</v>
      </c>
      <c r="BM8" s="20">
        <v>2016</v>
      </c>
      <c r="BN8" s="79"/>
      <c r="BO8" s="74"/>
      <c r="BP8" s="16">
        <v>2015</v>
      </c>
      <c r="BQ8" s="20">
        <v>2016</v>
      </c>
      <c r="BR8" s="79"/>
      <c r="BS8" s="74"/>
      <c r="BT8" s="20">
        <v>2016</v>
      </c>
      <c r="BU8" s="20">
        <v>2016</v>
      </c>
      <c r="BV8" s="79"/>
      <c r="BW8" s="74"/>
      <c r="BX8" s="59">
        <v>2016</v>
      </c>
      <c r="BY8" s="59">
        <v>2016</v>
      </c>
      <c r="BZ8" s="79"/>
      <c r="CA8" s="74"/>
      <c r="CB8" s="16">
        <v>2015</v>
      </c>
      <c r="CC8" s="20">
        <v>2016</v>
      </c>
      <c r="CD8" s="79"/>
      <c r="CE8" s="74"/>
      <c r="CF8" s="59">
        <v>2016</v>
      </c>
      <c r="CG8" s="59">
        <v>2016</v>
      </c>
      <c r="CH8" s="79"/>
      <c r="CI8" s="74"/>
      <c r="CJ8" s="59">
        <v>2016</v>
      </c>
      <c r="CK8" s="59">
        <v>2016</v>
      </c>
      <c r="CL8" s="79"/>
      <c r="CM8" s="74"/>
      <c r="CN8" s="16">
        <v>2016</v>
      </c>
      <c r="CO8" s="74"/>
      <c r="CP8" s="16">
        <v>2016</v>
      </c>
      <c r="CQ8" s="74"/>
      <c r="CR8" s="59">
        <v>2016</v>
      </c>
      <c r="CS8" s="65" t="s">
        <v>109</v>
      </c>
      <c r="CT8" s="79"/>
      <c r="CU8" s="74"/>
      <c r="CV8" s="119"/>
      <c r="CW8" s="119"/>
      <c r="CX8" s="107"/>
      <c r="CY8" s="116"/>
      <c r="CZ8" s="56"/>
      <c r="DA8" s="56"/>
      <c r="DB8" s="56"/>
      <c r="DC8" s="56"/>
      <c r="DD8" s="56"/>
      <c r="DE8" s="56"/>
    </row>
    <row r="9" spans="1:109" s="33" customFormat="1" ht="31.5" customHeight="1">
      <c r="A9" s="104"/>
      <c r="B9" s="20" t="s">
        <v>35</v>
      </c>
      <c r="C9" s="20" t="s">
        <v>35</v>
      </c>
      <c r="D9" s="28" t="s">
        <v>36</v>
      </c>
      <c r="E9" s="27"/>
      <c r="F9" s="20" t="s">
        <v>35</v>
      </c>
      <c r="G9" s="20" t="s">
        <v>35</v>
      </c>
      <c r="H9" s="28" t="s">
        <v>36</v>
      </c>
      <c r="I9" s="75"/>
      <c r="J9" s="20" t="s">
        <v>35</v>
      </c>
      <c r="K9" s="20" t="s">
        <v>35</v>
      </c>
      <c r="L9" s="20" t="s">
        <v>36</v>
      </c>
      <c r="M9" s="75"/>
      <c r="N9" s="20" t="s">
        <v>35</v>
      </c>
      <c r="O9" s="20" t="s">
        <v>35</v>
      </c>
      <c r="P9" s="20" t="s">
        <v>36</v>
      </c>
      <c r="Q9" s="75"/>
      <c r="R9" s="20" t="s">
        <v>35</v>
      </c>
      <c r="S9" s="20" t="s">
        <v>35</v>
      </c>
      <c r="T9" s="20" t="s">
        <v>36</v>
      </c>
      <c r="U9" s="75"/>
      <c r="V9" s="20" t="s">
        <v>35</v>
      </c>
      <c r="W9" s="20" t="s">
        <v>35</v>
      </c>
      <c r="X9" s="20" t="s">
        <v>36</v>
      </c>
      <c r="Y9" s="75"/>
      <c r="Z9" s="20" t="s">
        <v>35</v>
      </c>
      <c r="AA9" s="20" t="s">
        <v>35</v>
      </c>
      <c r="AB9" s="20" t="s">
        <v>36</v>
      </c>
      <c r="AC9" s="75"/>
      <c r="AD9" s="20" t="s">
        <v>56</v>
      </c>
      <c r="AE9" s="20" t="s">
        <v>55</v>
      </c>
      <c r="AF9" s="20" t="s">
        <v>36</v>
      </c>
      <c r="AG9" s="75"/>
      <c r="AH9" s="20" t="s">
        <v>56</v>
      </c>
      <c r="AI9" s="20" t="s">
        <v>56</v>
      </c>
      <c r="AJ9" s="16" t="s">
        <v>36</v>
      </c>
      <c r="AK9" s="75"/>
      <c r="AL9" s="20" t="s">
        <v>35</v>
      </c>
      <c r="AM9" s="20" t="s">
        <v>35</v>
      </c>
      <c r="AN9" s="20" t="s">
        <v>36</v>
      </c>
      <c r="AO9" s="75"/>
      <c r="AP9" s="30"/>
      <c r="AQ9" s="30"/>
      <c r="AR9" s="20" t="s">
        <v>63</v>
      </c>
      <c r="AS9" s="20" t="s">
        <v>63</v>
      </c>
      <c r="AT9" s="20" t="s">
        <v>36</v>
      </c>
      <c r="AU9" s="75"/>
      <c r="AV9" s="20" t="s">
        <v>37</v>
      </c>
      <c r="AW9" s="20" t="s">
        <v>52</v>
      </c>
      <c r="AX9" s="20" t="s">
        <v>37</v>
      </c>
      <c r="AY9" s="75"/>
      <c r="AZ9" s="20" t="s">
        <v>57</v>
      </c>
      <c r="BA9" s="20" t="s">
        <v>53</v>
      </c>
      <c r="BB9" s="20" t="s">
        <v>36</v>
      </c>
      <c r="BC9" s="75"/>
      <c r="BD9" s="20" t="s">
        <v>54</v>
      </c>
      <c r="BE9" s="20" t="s">
        <v>53</v>
      </c>
      <c r="BF9" s="20" t="s">
        <v>36</v>
      </c>
      <c r="BG9" s="75"/>
      <c r="BH9" s="20" t="s">
        <v>37</v>
      </c>
      <c r="BI9" s="20" t="s">
        <v>37</v>
      </c>
      <c r="BJ9" s="20" t="s">
        <v>36</v>
      </c>
      <c r="BK9" s="75"/>
      <c r="BL9" s="20" t="s">
        <v>35</v>
      </c>
      <c r="BM9" s="20" t="s">
        <v>35</v>
      </c>
      <c r="BN9" s="20" t="s">
        <v>36</v>
      </c>
      <c r="BO9" s="75"/>
      <c r="BP9" s="20" t="s">
        <v>38</v>
      </c>
      <c r="BQ9" s="20" t="s">
        <v>38</v>
      </c>
      <c r="BR9" s="20" t="s">
        <v>36</v>
      </c>
      <c r="BS9" s="75"/>
      <c r="BT9" s="20" t="s">
        <v>38</v>
      </c>
      <c r="BU9" s="20" t="s">
        <v>38</v>
      </c>
      <c r="BV9" s="20" t="s">
        <v>36</v>
      </c>
      <c r="BW9" s="75"/>
      <c r="BX9" s="20" t="s">
        <v>54</v>
      </c>
      <c r="BY9" s="20" t="s">
        <v>53</v>
      </c>
      <c r="BZ9" s="20" t="s">
        <v>36</v>
      </c>
      <c r="CA9" s="75"/>
      <c r="CB9" s="20" t="s">
        <v>87</v>
      </c>
      <c r="CC9" s="20" t="s">
        <v>87</v>
      </c>
      <c r="CD9" s="20" t="s">
        <v>36</v>
      </c>
      <c r="CE9" s="75"/>
      <c r="CF9" s="20" t="s">
        <v>37</v>
      </c>
      <c r="CG9" s="20" t="s">
        <v>37</v>
      </c>
      <c r="CH9" s="20" t="s">
        <v>36</v>
      </c>
      <c r="CI9" s="75"/>
      <c r="CJ9" s="20" t="s">
        <v>37</v>
      </c>
      <c r="CK9" s="20" t="s">
        <v>37</v>
      </c>
      <c r="CL9" s="20" t="s">
        <v>36</v>
      </c>
      <c r="CM9" s="75"/>
      <c r="CN9" s="20" t="s">
        <v>37</v>
      </c>
      <c r="CO9" s="75"/>
      <c r="CP9" s="20" t="s">
        <v>37</v>
      </c>
      <c r="CQ9" s="75"/>
      <c r="CR9" s="20" t="s">
        <v>100</v>
      </c>
      <c r="CS9" s="20" t="s">
        <v>101</v>
      </c>
      <c r="CT9" s="20" t="s">
        <v>37</v>
      </c>
      <c r="CU9" s="75"/>
      <c r="CV9" s="120"/>
      <c r="CW9" s="120"/>
      <c r="CX9" s="108"/>
      <c r="CY9" s="117"/>
      <c r="CZ9" s="56"/>
      <c r="DA9" s="56"/>
      <c r="DB9" s="56"/>
      <c r="DC9" s="56"/>
      <c r="DD9" s="56"/>
      <c r="DE9" s="56"/>
    </row>
    <row r="10" spans="1:109" s="3" customFormat="1" ht="15">
      <c r="A10" s="6">
        <v>2</v>
      </c>
      <c r="B10" s="4">
        <v>3</v>
      </c>
      <c r="C10" s="4">
        <v>4</v>
      </c>
      <c r="D10" s="5">
        <v>5</v>
      </c>
      <c r="E10" s="7">
        <v>6</v>
      </c>
      <c r="F10" s="4">
        <v>7</v>
      </c>
      <c r="G10" s="4">
        <v>8</v>
      </c>
      <c r="H10" s="5">
        <v>9</v>
      </c>
      <c r="I10" s="7">
        <v>10</v>
      </c>
      <c r="J10" s="4">
        <v>11</v>
      </c>
      <c r="K10" s="4">
        <v>12</v>
      </c>
      <c r="L10" s="4">
        <v>13</v>
      </c>
      <c r="M10" s="7">
        <v>14</v>
      </c>
      <c r="N10" s="4">
        <v>15</v>
      </c>
      <c r="O10" s="4">
        <v>16</v>
      </c>
      <c r="P10" s="4">
        <v>17</v>
      </c>
      <c r="Q10" s="7">
        <v>18</v>
      </c>
      <c r="R10" s="4">
        <v>19</v>
      </c>
      <c r="S10" s="4">
        <v>20</v>
      </c>
      <c r="T10" s="4">
        <v>21</v>
      </c>
      <c r="U10" s="7">
        <v>22</v>
      </c>
      <c r="V10" s="4">
        <v>23</v>
      </c>
      <c r="W10" s="4">
        <v>24</v>
      </c>
      <c r="X10" s="4">
        <v>25</v>
      </c>
      <c r="Y10" s="7">
        <v>26</v>
      </c>
      <c r="Z10" s="4">
        <v>27</v>
      </c>
      <c r="AA10" s="4">
        <v>28</v>
      </c>
      <c r="AB10" s="4">
        <v>29</v>
      </c>
      <c r="AC10" s="7">
        <v>30</v>
      </c>
      <c r="AD10" s="4">
        <v>31</v>
      </c>
      <c r="AE10" s="4">
        <v>32</v>
      </c>
      <c r="AF10" s="4">
        <v>33</v>
      </c>
      <c r="AG10" s="7">
        <v>34</v>
      </c>
      <c r="AH10" s="5">
        <v>35</v>
      </c>
      <c r="AI10" s="5">
        <v>36</v>
      </c>
      <c r="AJ10" s="5">
        <v>37</v>
      </c>
      <c r="AK10" s="7">
        <v>38</v>
      </c>
      <c r="AL10" s="4">
        <v>39</v>
      </c>
      <c r="AM10" s="4">
        <v>40</v>
      </c>
      <c r="AN10" s="4">
        <v>41</v>
      </c>
      <c r="AO10" s="7">
        <v>42</v>
      </c>
      <c r="AP10" s="8">
        <v>43</v>
      </c>
      <c r="AQ10" s="8">
        <v>44</v>
      </c>
      <c r="AR10" s="4">
        <v>45</v>
      </c>
      <c r="AS10" s="4">
        <v>46</v>
      </c>
      <c r="AT10" s="4">
        <v>47</v>
      </c>
      <c r="AU10" s="7">
        <v>48</v>
      </c>
      <c r="AV10" s="4">
        <v>49</v>
      </c>
      <c r="AW10" s="4">
        <v>50</v>
      </c>
      <c r="AX10" s="4">
        <v>51</v>
      </c>
      <c r="AY10" s="7">
        <v>52</v>
      </c>
      <c r="AZ10" s="4">
        <v>53</v>
      </c>
      <c r="BA10" s="4">
        <v>54</v>
      </c>
      <c r="BB10" s="4">
        <v>55</v>
      </c>
      <c r="BC10" s="7">
        <v>56</v>
      </c>
      <c r="BD10" s="4">
        <v>57</v>
      </c>
      <c r="BE10" s="4">
        <v>58</v>
      </c>
      <c r="BF10" s="4">
        <v>59</v>
      </c>
      <c r="BG10" s="7">
        <v>60</v>
      </c>
      <c r="BH10" s="4">
        <v>61</v>
      </c>
      <c r="BI10" s="4">
        <v>62</v>
      </c>
      <c r="BJ10" s="4">
        <v>63</v>
      </c>
      <c r="BK10" s="7">
        <v>64</v>
      </c>
      <c r="BL10" s="4">
        <v>65</v>
      </c>
      <c r="BM10" s="4">
        <v>66</v>
      </c>
      <c r="BN10" s="4">
        <v>67</v>
      </c>
      <c r="BO10" s="7">
        <v>68</v>
      </c>
      <c r="BP10" s="4">
        <v>69</v>
      </c>
      <c r="BQ10" s="4">
        <v>70</v>
      </c>
      <c r="BR10" s="4">
        <v>71</v>
      </c>
      <c r="BS10" s="7">
        <v>72</v>
      </c>
      <c r="BT10" s="5">
        <v>73</v>
      </c>
      <c r="BU10" s="5">
        <v>74</v>
      </c>
      <c r="BV10" s="5">
        <v>75</v>
      </c>
      <c r="BW10" s="7">
        <v>76</v>
      </c>
      <c r="BX10" s="5">
        <v>77</v>
      </c>
      <c r="BY10" s="5">
        <v>78</v>
      </c>
      <c r="BZ10" s="5">
        <v>79</v>
      </c>
      <c r="CA10" s="7">
        <v>80</v>
      </c>
      <c r="CB10" s="5">
        <v>81</v>
      </c>
      <c r="CC10" s="5">
        <v>82</v>
      </c>
      <c r="CD10" s="5">
        <v>83</v>
      </c>
      <c r="CE10" s="7">
        <v>84</v>
      </c>
      <c r="CF10" s="5">
        <v>85</v>
      </c>
      <c r="CG10" s="5">
        <v>86</v>
      </c>
      <c r="CH10" s="5">
        <v>87</v>
      </c>
      <c r="CI10" s="7">
        <v>88</v>
      </c>
      <c r="CJ10" s="5">
        <v>89</v>
      </c>
      <c r="CK10" s="5">
        <v>90</v>
      </c>
      <c r="CL10" s="5">
        <v>91</v>
      </c>
      <c r="CM10" s="7">
        <v>92</v>
      </c>
      <c r="CN10" s="5">
        <v>93</v>
      </c>
      <c r="CO10" s="7">
        <v>94</v>
      </c>
      <c r="CP10" s="5">
        <v>95</v>
      </c>
      <c r="CQ10" s="7">
        <v>96</v>
      </c>
      <c r="CR10" s="5">
        <v>97</v>
      </c>
      <c r="CS10" s="5">
        <v>98</v>
      </c>
      <c r="CT10" s="5">
        <v>99</v>
      </c>
      <c r="CU10" s="7">
        <v>100</v>
      </c>
      <c r="CV10" s="8">
        <v>101</v>
      </c>
      <c r="CW10" s="8">
        <v>102</v>
      </c>
      <c r="CX10" s="9">
        <v>103</v>
      </c>
      <c r="CY10" s="49">
        <v>104</v>
      </c>
      <c r="CZ10" s="46"/>
      <c r="DA10" s="46"/>
      <c r="DB10" s="46"/>
      <c r="DC10" s="46"/>
      <c r="DD10" s="46"/>
      <c r="DE10" s="46"/>
    </row>
    <row r="11" spans="1:103" s="37" customFormat="1" ht="26.25" customHeight="1">
      <c r="A11" s="21" t="s">
        <v>39</v>
      </c>
      <c r="B11" s="66">
        <v>791.7</v>
      </c>
      <c r="C11" s="22">
        <v>528.6</v>
      </c>
      <c r="D11" s="63">
        <f aca="true" t="shared" si="0" ref="D11:D22">C11/B11*100</f>
        <v>66.76771504357711</v>
      </c>
      <c r="E11" s="24">
        <v>4</v>
      </c>
      <c r="F11" s="66">
        <v>46.6</v>
      </c>
      <c r="G11" s="22">
        <v>52.5</v>
      </c>
      <c r="H11" s="63">
        <f>G11/F11*100</f>
        <v>112.66094420600858</v>
      </c>
      <c r="I11" s="61">
        <v>7</v>
      </c>
      <c r="J11" s="66">
        <v>446.2</v>
      </c>
      <c r="K11" s="22">
        <v>81.6</v>
      </c>
      <c r="L11" s="63">
        <f>K11/J11*100</f>
        <v>18.28776333482743</v>
      </c>
      <c r="M11" s="61">
        <v>5</v>
      </c>
      <c r="N11" s="66">
        <v>5.9</v>
      </c>
      <c r="O11" s="22">
        <v>0.9</v>
      </c>
      <c r="P11" s="63">
        <f>O11/N11*100</f>
        <v>15.254237288135592</v>
      </c>
      <c r="Q11" s="61">
        <v>10</v>
      </c>
      <c r="R11" s="22">
        <v>0</v>
      </c>
      <c r="S11" s="22">
        <v>0</v>
      </c>
      <c r="T11" s="63">
        <v>0</v>
      </c>
      <c r="U11" s="61">
        <v>0</v>
      </c>
      <c r="V11" s="22">
        <v>0</v>
      </c>
      <c r="W11" s="22">
        <v>1848.6</v>
      </c>
      <c r="X11" s="63">
        <f>V11/W11*100</f>
        <v>0</v>
      </c>
      <c r="Y11" s="61">
        <v>12</v>
      </c>
      <c r="Z11" s="22">
        <v>584.2</v>
      </c>
      <c r="AA11" s="22">
        <v>1848.6</v>
      </c>
      <c r="AB11" s="63">
        <f>Z11/AA11*100</f>
        <v>31.602293627610088</v>
      </c>
      <c r="AC11" s="61">
        <v>2</v>
      </c>
      <c r="AD11" s="22">
        <v>0</v>
      </c>
      <c r="AE11" s="22">
        <v>1848.6</v>
      </c>
      <c r="AF11" s="63">
        <f>AD11/AE11*100</f>
        <v>0</v>
      </c>
      <c r="AG11" s="61">
        <v>0</v>
      </c>
      <c r="AH11" s="35">
        <v>0</v>
      </c>
      <c r="AI11" s="35">
        <v>0</v>
      </c>
      <c r="AJ11" s="35">
        <v>0</v>
      </c>
      <c r="AK11" s="61">
        <v>0</v>
      </c>
      <c r="AL11" s="22">
        <v>1235.9</v>
      </c>
      <c r="AM11" s="22">
        <v>1950</v>
      </c>
      <c r="AN11" s="63">
        <f>AL11/AM11*100</f>
        <v>63.379487179487185</v>
      </c>
      <c r="AO11" s="61">
        <v>12</v>
      </c>
      <c r="AP11" s="10">
        <f>E11+I11+M11+Q11+U11+Y11+AC11+AG11+AK11+AO11</f>
        <v>52</v>
      </c>
      <c r="AQ11" s="62">
        <v>9</v>
      </c>
      <c r="AR11" s="66">
        <v>0</v>
      </c>
      <c r="AS11" s="22">
        <v>0</v>
      </c>
      <c r="AT11" s="63">
        <v>0</v>
      </c>
      <c r="AU11" s="61">
        <v>0</v>
      </c>
      <c r="AV11" s="22">
        <v>7</v>
      </c>
      <c r="AW11" s="23">
        <v>0.393</v>
      </c>
      <c r="AX11" s="63">
        <f>AV11/AW11</f>
        <v>17.811704834605596</v>
      </c>
      <c r="AY11" s="61">
        <v>8</v>
      </c>
      <c r="AZ11" s="22">
        <v>0</v>
      </c>
      <c r="BA11" s="22">
        <v>1848.6</v>
      </c>
      <c r="BB11" s="23">
        <f aca="true" t="shared" si="1" ref="BB11:BB16">AZ11/BA11*100</f>
        <v>0</v>
      </c>
      <c r="BC11" s="61">
        <v>0</v>
      </c>
      <c r="BD11" s="22">
        <v>0</v>
      </c>
      <c r="BE11" s="22">
        <v>1848.6</v>
      </c>
      <c r="BF11" s="63">
        <f>BD11/BE11*100</f>
        <v>0</v>
      </c>
      <c r="BG11" s="61">
        <v>0</v>
      </c>
      <c r="BH11" s="22">
        <v>0</v>
      </c>
      <c r="BI11" s="22">
        <v>1</v>
      </c>
      <c r="BJ11" s="22">
        <f>BH11/BI11*100</f>
        <v>0</v>
      </c>
      <c r="BK11" s="61">
        <v>0</v>
      </c>
      <c r="BL11" s="22">
        <v>0</v>
      </c>
      <c r="BM11" s="22">
        <v>0</v>
      </c>
      <c r="BN11" s="63">
        <v>0</v>
      </c>
      <c r="BO11" s="61">
        <v>0</v>
      </c>
      <c r="BP11" s="67">
        <v>9</v>
      </c>
      <c r="BQ11" s="35">
        <v>4</v>
      </c>
      <c r="BR11" s="63">
        <v>44.4</v>
      </c>
      <c r="BS11" s="61">
        <v>10</v>
      </c>
      <c r="BT11" s="35">
        <v>25</v>
      </c>
      <c r="BU11" s="35">
        <v>27</v>
      </c>
      <c r="BV11" s="63">
        <f>BU11/BT11*100</f>
        <v>108</v>
      </c>
      <c r="BW11" s="61">
        <v>11</v>
      </c>
      <c r="BX11" s="22">
        <v>0</v>
      </c>
      <c r="BY11" s="22">
        <v>0</v>
      </c>
      <c r="BZ11" s="22">
        <v>0</v>
      </c>
      <c r="CA11" s="61">
        <v>0</v>
      </c>
      <c r="CB11" s="22"/>
      <c r="CC11" s="22"/>
      <c r="CD11" s="63"/>
      <c r="CE11" s="61"/>
      <c r="CF11" s="35">
        <v>13</v>
      </c>
      <c r="CG11" s="35">
        <v>11</v>
      </c>
      <c r="CH11" s="63">
        <f>CG11/CF11*100</f>
        <v>84.61538461538461</v>
      </c>
      <c r="CI11" s="61">
        <v>4</v>
      </c>
      <c r="CJ11" s="35">
        <v>13</v>
      </c>
      <c r="CK11" s="35">
        <v>13</v>
      </c>
      <c r="CL11" s="63">
        <f>CK11/CJ11*100</f>
        <v>100</v>
      </c>
      <c r="CM11" s="61">
        <v>12</v>
      </c>
      <c r="CN11" s="35">
        <v>3</v>
      </c>
      <c r="CO11" s="61">
        <v>8</v>
      </c>
      <c r="CP11" s="35">
        <v>0</v>
      </c>
      <c r="CQ11" s="61">
        <v>0</v>
      </c>
      <c r="CR11" s="22">
        <v>8</v>
      </c>
      <c r="CS11" s="23">
        <v>0.393</v>
      </c>
      <c r="CT11" s="63">
        <f aca="true" t="shared" si="2" ref="CT11:CT22">CR11/CS11</f>
        <v>20.356234096692113</v>
      </c>
      <c r="CU11" s="61">
        <v>10</v>
      </c>
      <c r="CV11" s="10">
        <f>CQ11+CO11+CM11+CI11+CA11+BW11+BS11+BO11+BK11+BG11+BC11+AY11+AU11</f>
        <v>53</v>
      </c>
      <c r="CW11" s="10">
        <v>7</v>
      </c>
      <c r="CX11" s="10">
        <f>CV11+AP11</f>
        <v>105</v>
      </c>
      <c r="CY11" s="10">
        <v>10</v>
      </c>
    </row>
    <row r="12" spans="1:103" s="37" customFormat="1" ht="26.25" customHeight="1">
      <c r="A12" s="21" t="s">
        <v>40</v>
      </c>
      <c r="B12" s="66">
        <v>17437.7</v>
      </c>
      <c r="C12" s="22">
        <v>20289.9</v>
      </c>
      <c r="D12" s="63">
        <f t="shared" si="0"/>
        <v>116.3565149073559</v>
      </c>
      <c r="E12" s="61">
        <v>10</v>
      </c>
      <c r="F12" s="66">
        <v>1011.6</v>
      </c>
      <c r="G12" s="22">
        <v>1047.1</v>
      </c>
      <c r="H12" s="63">
        <f aca="true" t="shared" si="3" ref="H12:H19">G12/F12*100</f>
        <v>103.5092922103598</v>
      </c>
      <c r="I12" s="61">
        <v>5</v>
      </c>
      <c r="J12" s="66">
        <v>68</v>
      </c>
      <c r="K12" s="22">
        <v>30.8</v>
      </c>
      <c r="L12" s="63">
        <f>K12/J12*100</f>
        <v>45.294117647058826</v>
      </c>
      <c r="M12" s="61">
        <v>11</v>
      </c>
      <c r="N12" s="66">
        <v>16.4</v>
      </c>
      <c r="O12" s="22">
        <v>0.7</v>
      </c>
      <c r="P12" s="63">
        <f aca="true" t="shared" si="4" ref="P12:P18">O12/N12*100</f>
        <v>4.2682926829268295</v>
      </c>
      <c r="Q12" s="61">
        <v>5</v>
      </c>
      <c r="R12" s="22">
        <v>0</v>
      </c>
      <c r="S12" s="22">
        <v>0</v>
      </c>
      <c r="T12" s="63">
        <v>0</v>
      </c>
      <c r="U12" s="61">
        <v>0</v>
      </c>
      <c r="V12" s="22">
        <v>0</v>
      </c>
      <c r="W12" s="22">
        <v>13028.6</v>
      </c>
      <c r="X12" s="22">
        <f aca="true" t="shared" si="5" ref="X12:X17">V12/W12*100</f>
        <v>0</v>
      </c>
      <c r="Y12" s="61">
        <v>12</v>
      </c>
      <c r="Z12" s="22">
        <v>5425</v>
      </c>
      <c r="AA12" s="22">
        <v>13028.6</v>
      </c>
      <c r="AB12" s="63">
        <f>Z12/AA12*100</f>
        <v>41.6391630720108</v>
      </c>
      <c r="AC12" s="61">
        <v>5</v>
      </c>
      <c r="AD12" s="22">
        <v>700.9</v>
      </c>
      <c r="AE12" s="22">
        <v>13028.6</v>
      </c>
      <c r="AF12" s="63">
        <f>AD12/AE12*100</f>
        <v>5.379703114686151</v>
      </c>
      <c r="AG12" s="61">
        <v>7</v>
      </c>
      <c r="AH12" s="35">
        <v>0</v>
      </c>
      <c r="AI12" s="35">
        <v>0</v>
      </c>
      <c r="AJ12" s="35">
        <v>0</v>
      </c>
      <c r="AK12" s="61">
        <v>0</v>
      </c>
      <c r="AL12" s="22">
        <v>2062.4</v>
      </c>
      <c r="AM12" s="22">
        <v>2990</v>
      </c>
      <c r="AN12" s="63">
        <f aca="true" t="shared" si="6" ref="AN12:AN22">AL12/AM12*100</f>
        <v>68.97658862876254</v>
      </c>
      <c r="AO12" s="61">
        <v>5</v>
      </c>
      <c r="AP12" s="10">
        <f>E12+I12+M12+Q12+U12+Y12+AC12+AG12+AK12+AO12</f>
        <v>60</v>
      </c>
      <c r="AQ12" s="62">
        <v>5</v>
      </c>
      <c r="AR12" s="66">
        <v>104.4</v>
      </c>
      <c r="AS12" s="22">
        <v>0</v>
      </c>
      <c r="AT12" s="63">
        <f aca="true" t="shared" si="7" ref="AT12:AT18">AS12/AR12*100</f>
        <v>0</v>
      </c>
      <c r="AU12" s="61">
        <v>0</v>
      </c>
      <c r="AV12" s="22">
        <v>17</v>
      </c>
      <c r="AW12" s="23">
        <v>1.218</v>
      </c>
      <c r="AX12" s="63">
        <f>AV12/AW12</f>
        <v>13.957307060755337</v>
      </c>
      <c r="AY12" s="61">
        <v>5</v>
      </c>
      <c r="AZ12" s="22">
        <v>0</v>
      </c>
      <c r="BA12" s="22">
        <v>13028.6</v>
      </c>
      <c r="BB12" s="23">
        <f t="shared" si="1"/>
        <v>0</v>
      </c>
      <c r="BC12" s="61">
        <v>0</v>
      </c>
      <c r="BD12" s="22">
        <v>5091.7</v>
      </c>
      <c r="BE12" s="22">
        <v>13028.6</v>
      </c>
      <c r="BF12" s="63">
        <f aca="true" t="shared" si="8" ref="BF12:BF22">BD12/BE12*100</f>
        <v>39.08094499792764</v>
      </c>
      <c r="BG12" s="61">
        <v>11</v>
      </c>
      <c r="BH12" s="22">
        <v>24</v>
      </c>
      <c r="BI12" s="22">
        <v>24</v>
      </c>
      <c r="BJ12" s="22">
        <f>BH12/BI12*100</f>
        <v>100</v>
      </c>
      <c r="BK12" s="61">
        <v>12</v>
      </c>
      <c r="BL12" s="22">
        <v>455.4</v>
      </c>
      <c r="BM12" s="22">
        <v>455.4</v>
      </c>
      <c r="BN12" s="63">
        <f>BM12/BL12*100</f>
        <v>100</v>
      </c>
      <c r="BO12" s="61">
        <v>11</v>
      </c>
      <c r="BP12" s="67">
        <v>16</v>
      </c>
      <c r="BQ12" s="35">
        <v>5</v>
      </c>
      <c r="BR12" s="63">
        <f aca="true" t="shared" si="9" ref="BR12:BR22">BQ12/BP12*100</f>
        <v>31.25</v>
      </c>
      <c r="BS12" s="61">
        <v>11</v>
      </c>
      <c r="BT12" s="35">
        <v>64</v>
      </c>
      <c r="BU12" s="35">
        <v>43</v>
      </c>
      <c r="BV12" s="63">
        <f>BU12/BT12*100</f>
        <v>67.1875</v>
      </c>
      <c r="BW12" s="61">
        <v>4</v>
      </c>
      <c r="BX12" s="22">
        <v>50</v>
      </c>
      <c r="BY12" s="22">
        <v>700.9</v>
      </c>
      <c r="BZ12" s="22">
        <f>BX12/BY12*100</f>
        <v>7.133685261806249</v>
      </c>
      <c r="CA12" s="61">
        <v>11</v>
      </c>
      <c r="CB12" s="22"/>
      <c r="CC12" s="22"/>
      <c r="CD12" s="63"/>
      <c r="CE12" s="61"/>
      <c r="CF12" s="35">
        <v>13</v>
      </c>
      <c r="CG12" s="35">
        <v>13</v>
      </c>
      <c r="CH12" s="63">
        <f>CG12/CF12*100</f>
        <v>100</v>
      </c>
      <c r="CI12" s="61">
        <v>12</v>
      </c>
      <c r="CJ12" s="35">
        <v>14</v>
      </c>
      <c r="CK12" s="35">
        <v>14</v>
      </c>
      <c r="CL12" s="63">
        <f>CK12/CJ12*100</f>
        <v>100</v>
      </c>
      <c r="CM12" s="61">
        <v>12</v>
      </c>
      <c r="CN12" s="35">
        <v>0</v>
      </c>
      <c r="CO12" s="61">
        <v>0</v>
      </c>
      <c r="CP12" s="35">
        <v>1</v>
      </c>
      <c r="CQ12" s="61">
        <v>10</v>
      </c>
      <c r="CR12" s="22">
        <v>21</v>
      </c>
      <c r="CS12" s="23">
        <v>1.218</v>
      </c>
      <c r="CT12" s="63">
        <f t="shared" si="2"/>
        <v>17.24137931034483</v>
      </c>
      <c r="CU12" s="61">
        <v>8</v>
      </c>
      <c r="CV12" s="10">
        <f aca="true" t="shared" si="10" ref="CV12:CV22">CQ12+CO12+CM12+CI12+CA12+BW12+BS12+BO12+BK12+BG12+BC12+AY12+AU12</f>
        <v>99</v>
      </c>
      <c r="CW12" s="10">
        <v>3</v>
      </c>
      <c r="CX12" s="10">
        <f aca="true" t="shared" si="11" ref="CX12:CX22">CV12+AP12</f>
        <v>159</v>
      </c>
      <c r="CY12" s="10">
        <v>3</v>
      </c>
    </row>
    <row r="13" spans="1:109" s="37" customFormat="1" ht="26.25" customHeight="1">
      <c r="A13" s="21" t="s">
        <v>41</v>
      </c>
      <c r="B13" s="66">
        <v>977.2</v>
      </c>
      <c r="C13" s="22">
        <v>836.1</v>
      </c>
      <c r="D13" s="63">
        <f t="shared" si="0"/>
        <v>85.5607859189521</v>
      </c>
      <c r="E13" s="61">
        <v>7</v>
      </c>
      <c r="F13" s="66">
        <v>121.7</v>
      </c>
      <c r="G13" s="22">
        <v>146.9</v>
      </c>
      <c r="H13" s="63">
        <f t="shared" si="3"/>
        <v>120.70665571076418</v>
      </c>
      <c r="I13" s="61">
        <v>10</v>
      </c>
      <c r="J13" s="66">
        <v>446.8</v>
      </c>
      <c r="K13" s="22">
        <v>98.9</v>
      </c>
      <c r="L13" s="63">
        <f>K13/J13*100</f>
        <v>22.135183527305283</v>
      </c>
      <c r="M13" s="61">
        <v>8</v>
      </c>
      <c r="N13" s="66">
        <v>18.93</v>
      </c>
      <c r="O13" s="22">
        <v>1.3</v>
      </c>
      <c r="P13" s="63">
        <f t="shared" si="4"/>
        <v>6.867406233491813</v>
      </c>
      <c r="Q13" s="61">
        <v>7</v>
      </c>
      <c r="R13" s="22">
        <v>127.6</v>
      </c>
      <c r="S13" s="22">
        <v>98.9</v>
      </c>
      <c r="T13" s="63">
        <f aca="true" t="shared" si="12" ref="T13:T21">S13/R13*100</f>
        <v>77.50783699059562</v>
      </c>
      <c r="U13" s="61">
        <v>10</v>
      </c>
      <c r="V13" s="22">
        <v>0</v>
      </c>
      <c r="W13" s="22">
        <v>2890.9</v>
      </c>
      <c r="X13" s="63">
        <f>V13/W13*100</f>
        <v>0</v>
      </c>
      <c r="Y13" s="61">
        <v>12</v>
      </c>
      <c r="Z13" s="22">
        <v>1295.3</v>
      </c>
      <c r="AA13" s="22">
        <v>2890.9</v>
      </c>
      <c r="AB13" s="63">
        <f>Z13/AA13*100</f>
        <v>44.806115742502335</v>
      </c>
      <c r="AC13" s="61">
        <v>9</v>
      </c>
      <c r="AD13" s="22">
        <v>147.7</v>
      </c>
      <c r="AE13" s="22">
        <v>2890.9</v>
      </c>
      <c r="AF13" s="63">
        <f>AD13/AE13*100</f>
        <v>5.109135563319381</v>
      </c>
      <c r="AG13" s="61">
        <v>6</v>
      </c>
      <c r="AH13" s="35">
        <v>0</v>
      </c>
      <c r="AI13" s="35">
        <v>0</v>
      </c>
      <c r="AJ13" s="35">
        <v>0</v>
      </c>
      <c r="AK13" s="61">
        <v>0</v>
      </c>
      <c r="AL13" s="22">
        <v>1446.9</v>
      </c>
      <c r="AM13" s="22">
        <v>2081</v>
      </c>
      <c r="AN13" s="63">
        <f t="shared" si="6"/>
        <v>69.52907256126862</v>
      </c>
      <c r="AO13" s="61">
        <v>3</v>
      </c>
      <c r="AP13" s="10">
        <f aca="true" t="shared" si="13" ref="AP13:AP22">E13+I13+M13+Q13+U13+Y13+AC13+AG13+AK13+AO13</f>
        <v>72</v>
      </c>
      <c r="AQ13" s="62">
        <v>4</v>
      </c>
      <c r="AR13" s="66">
        <v>40.3</v>
      </c>
      <c r="AS13" s="22">
        <v>15.7</v>
      </c>
      <c r="AT13" s="63">
        <f t="shared" si="7"/>
        <v>38.95781637717122</v>
      </c>
      <c r="AU13" s="61">
        <v>10</v>
      </c>
      <c r="AV13" s="22">
        <v>16</v>
      </c>
      <c r="AW13" s="23">
        <v>0.832</v>
      </c>
      <c r="AX13" s="63">
        <f>AV13/AW13</f>
        <v>19.23076923076923</v>
      </c>
      <c r="AY13" s="61">
        <v>10</v>
      </c>
      <c r="AZ13" s="22">
        <v>0</v>
      </c>
      <c r="BA13" s="22">
        <v>2890.9</v>
      </c>
      <c r="BB13" s="23">
        <f t="shared" si="1"/>
        <v>0</v>
      </c>
      <c r="BC13" s="61">
        <v>0</v>
      </c>
      <c r="BD13" s="22">
        <v>147.7</v>
      </c>
      <c r="BE13" s="22">
        <v>2890.9</v>
      </c>
      <c r="BF13" s="63">
        <f t="shared" si="8"/>
        <v>5.109135563319381</v>
      </c>
      <c r="BG13" s="61">
        <v>5</v>
      </c>
      <c r="BH13" s="22">
        <v>0</v>
      </c>
      <c r="BI13" s="22">
        <v>0</v>
      </c>
      <c r="BJ13" s="22">
        <v>0</v>
      </c>
      <c r="BK13" s="61">
        <v>0</v>
      </c>
      <c r="BL13" s="22">
        <v>0</v>
      </c>
      <c r="BM13" s="22">
        <v>0</v>
      </c>
      <c r="BN13" s="63">
        <v>0</v>
      </c>
      <c r="BO13" s="61">
        <v>0</v>
      </c>
      <c r="BP13" s="67">
        <v>36</v>
      </c>
      <c r="BQ13" s="35">
        <v>21</v>
      </c>
      <c r="BR13" s="63">
        <f t="shared" si="9"/>
        <v>58.333333333333336</v>
      </c>
      <c r="BS13" s="61">
        <v>9</v>
      </c>
      <c r="BT13" s="44">
        <v>37</v>
      </c>
      <c r="BU13" s="44">
        <v>37</v>
      </c>
      <c r="BV13" s="64">
        <f>BU13/BT13*100</f>
        <v>100</v>
      </c>
      <c r="BW13" s="61">
        <v>10</v>
      </c>
      <c r="BX13" s="22">
        <v>0</v>
      </c>
      <c r="BY13" s="22">
        <v>147.7</v>
      </c>
      <c r="BZ13" s="22">
        <f>BX13/BY13*100</f>
        <v>0</v>
      </c>
      <c r="CA13" s="61">
        <v>0</v>
      </c>
      <c r="CB13" s="45"/>
      <c r="CC13" s="45"/>
      <c r="CD13" s="64"/>
      <c r="CE13" s="61"/>
      <c r="CF13" s="35">
        <v>11</v>
      </c>
      <c r="CG13" s="35">
        <v>8</v>
      </c>
      <c r="CH13" s="63">
        <f>CG13/CF13*100</f>
        <v>72.72727272727273</v>
      </c>
      <c r="CI13" s="61">
        <v>1</v>
      </c>
      <c r="CJ13" s="35">
        <v>11</v>
      </c>
      <c r="CK13" s="35">
        <v>11</v>
      </c>
      <c r="CL13" s="63">
        <f>CK13/CJ13*100</f>
        <v>100</v>
      </c>
      <c r="CM13" s="61">
        <v>12</v>
      </c>
      <c r="CN13" s="35">
        <v>0</v>
      </c>
      <c r="CO13" s="61">
        <v>0</v>
      </c>
      <c r="CP13" s="35">
        <v>0</v>
      </c>
      <c r="CQ13" s="61">
        <v>0</v>
      </c>
      <c r="CR13" s="22">
        <v>9</v>
      </c>
      <c r="CS13" s="23">
        <v>0.832</v>
      </c>
      <c r="CT13" s="63">
        <f t="shared" si="2"/>
        <v>10.817307692307693</v>
      </c>
      <c r="CU13" s="61">
        <v>5</v>
      </c>
      <c r="CV13" s="10">
        <f t="shared" si="10"/>
        <v>57</v>
      </c>
      <c r="CW13" s="10">
        <v>6</v>
      </c>
      <c r="CX13" s="10">
        <f t="shared" si="11"/>
        <v>129</v>
      </c>
      <c r="CY13" s="10">
        <v>4</v>
      </c>
      <c r="CZ13" s="57"/>
      <c r="DA13" s="57"/>
      <c r="DB13" s="57"/>
      <c r="DC13" s="57"/>
      <c r="DD13" s="57"/>
      <c r="DE13" s="57"/>
    </row>
    <row r="14" spans="1:103" s="37" customFormat="1" ht="26.25" customHeight="1">
      <c r="A14" s="21" t="s">
        <v>42</v>
      </c>
      <c r="B14" s="66">
        <v>1043.7</v>
      </c>
      <c r="C14" s="22">
        <v>559.8</v>
      </c>
      <c r="D14" s="63">
        <f t="shared" si="0"/>
        <v>53.63610232825524</v>
      </c>
      <c r="E14" s="61">
        <v>1</v>
      </c>
      <c r="F14" s="66">
        <v>150.4</v>
      </c>
      <c r="G14" s="22">
        <v>152</v>
      </c>
      <c r="H14" s="63">
        <f t="shared" si="3"/>
        <v>101.06382978723406</v>
      </c>
      <c r="I14" s="61">
        <v>4</v>
      </c>
      <c r="J14" s="66">
        <v>650</v>
      </c>
      <c r="K14" s="22">
        <v>77.3</v>
      </c>
      <c r="L14" s="63">
        <f aca="true" t="shared" si="14" ref="L14:L21">K14/J14*100</f>
        <v>11.892307692307693</v>
      </c>
      <c r="M14" s="61">
        <v>3</v>
      </c>
      <c r="N14" s="66">
        <v>46.4</v>
      </c>
      <c r="O14" s="22">
        <v>1.3</v>
      </c>
      <c r="P14" s="63">
        <f>O14/N14*100</f>
        <v>2.8017241379310347</v>
      </c>
      <c r="Q14" s="61">
        <v>4</v>
      </c>
      <c r="R14" s="22">
        <v>0</v>
      </c>
      <c r="S14" s="22">
        <v>0</v>
      </c>
      <c r="T14" s="63">
        <v>0</v>
      </c>
      <c r="U14" s="61">
        <v>0</v>
      </c>
      <c r="V14" s="22">
        <v>0</v>
      </c>
      <c r="W14" s="22">
        <v>3734</v>
      </c>
      <c r="X14" s="22">
        <f>V14/W14*100</f>
        <v>0</v>
      </c>
      <c r="Y14" s="61">
        <v>12</v>
      </c>
      <c r="Z14" s="22">
        <v>2334.4</v>
      </c>
      <c r="AA14" s="22">
        <v>3734</v>
      </c>
      <c r="AB14" s="63">
        <f aca="true" t="shared" si="15" ref="AB14:AB22">Z14/AA14*100</f>
        <v>62.51740760578468</v>
      </c>
      <c r="AC14" s="61">
        <v>12</v>
      </c>
      <c r="AD14" s="22">
        <v>277.8</v>
      </c>
      <c r="AE14" s="22">
        <v>3734</v>
      </c>
      <c r="AF14" s="63">
        <f>AD14/AE14*100</f>
        <v>7.439742903053026</v>
      </c>
      <c r="AG14" s="61">
        <v>9</v>
      </c>
      <c r="AH14" s="35">
        <v>0</v>
      </c>
      <c r="AI14" s="35">
        <v>0</v>
      </c>
      <c r="AJ14" s="35">
        <v>0</v>
      </c>
      <c r="AK14" s="61">
        <v>0</v>
      </c>
      <c r="AL14" s="22">
        <v>1444.9</v>
      </c>
      <c r="AM14" s="22">
        <v>2081</v>
      </c>
      <c r="AN14" s="63">
        <f t="shared" si="6"/>
        <v>69.4329649207112</v>
      </c>
      <c r="AO14" s="61">
        <v>4</v>
      </c>
      <c r="AP14" s="10">
        <f>E14+I14+M14+Q14+U14+Y14+AC14+AG14+AK14+AO14</f>
        <v>49</v>
      </c>
      <c r="AQ14" s="62">
        <v>12</v>
      </c>
      <c r="AR14" s="66">
        <v>38.2</v>
      </c>
      <c r="AS14" s="22">
        <v>0</v>
      </c>
      <c r="AT14" s="63">
        <f t="shared" si="7"/>
        <v>0</v>
      </c>
      <c r="AU14" s="61">
        <v>0</v>
      </c>
      <c r="AV14" s="22">
        <v>15</v>
      </c>
      <c r="AW14" s="23">
        <v>0.894</v>
      </c>
      <c r="AX14" s="63">
        <f>AV14/AW14</f>
        <v>16.778523489932887</v>
      </c>
      <c r="AY14" s="61">
        <v>7</v>
      </c>
      <c r="AZ14" s="22">
        <v>0</v>
      </c>
      <c r="BA14" s="22">
        <v>3734</v>
      </c>
      <c r="BB14" s="23">
        <f t="shared" si="1"/>
        <v>0</v>
      </c>
      <c r="BC14" s="61">
        <v>0</v>
      </c>
      <c r="BD14" s="22">
        <v>520</v>
      </c>
      <c r="BE14" s="22">
        <v>3734</v>
      </c>
      <c r="BF14" s="63">
        <f t="shared" si="8"/>
        <v>13.926084627745045</v>
      </c>
      <c r="BG14" s="61">
        <v>9</v>
      </c>
      <c r="BH14" s="22">
        <v>0</v>
      </c>
      <c r="BI14" s="22">
        <v>0</v>
      </c>
      <c r="BJ14" s="22">
        <v>0</v>
      </c>
      <c r="BK14" s="61">
        <v>0</v>
      </c>
      <c r="BL14" s="22">
        <v>0</v>
      </c>
      <c r="BM14" s="22">
        <v>0</v>
      </c>
      <c r="BN14" s="63">
        <v>0</v>
      </c>
      <c r="BO14" s="61">
        <v>0</v>
      </c>
      <c r="BP14" s="67">
        <v>11</v>
      </c>
      <c r="BQ14" s="35">
        <v>13</v>
      </c>
      <c r="BR14" s="63">
        <f t="shared" si="9"/>
        <v>118.18181818181819</v>
      </c>
      <c r="BS14" s="61">
        <v>1</v>
      </c>
      <c r="BT14" s="35">
        <v>33</v>
      </c>
      <c r="BU14" s="35">
        <v>26</v>
      </c>
      <c r="BV14" s="63">
        <f aca="true" t="shared" si="16" ref="BV14:BV22">BU14/BT14*100</f>
        <v>78.78787878787878</v>
      </c>
      <c r="BW14" s="61">
        <v>8</v>
      </c>
      <c r="BX14" s="22">
        <v>277.8</v>
      </c>
      <c r="BY14" s="22">
        <v>277.8</v>
      </c>
      <c r="BZ14" s="63">
        <f aca="true" t="shared" si="17" ref="BZ14:BZ22">BX14/BY14*100</f>
        <v>100</v>
      </c>
      <c r="CA14" s="61">
        <v>12</v>
      </c>
      <c r="CB14" s="22"/>
      <c r="CC14" s="22"/>
      <c r="CD14" s="63"/>
      <c r="CE14" s="61"/>
      <c r="CF14" s="35">
        <v>13</v>
      </c>
      <c r="CG14" s="35">
        <v>12</v>
      </c>
      <c r="CH14" s="63">
        <f aca="true" t="shared" si="18" ref="CH14:CH22">CG14/CF14*100</f>
        <v>92.3076923076923</v>
      </c>
      <c r="CI14" s="61">
        <v>2</v>
      </c>
      <c r="CJ14" s="35">
        <v>13</v>
      </c>
      <c r="CK14" s="35">
        <v>13</v>
      </c>
      <c r="CL14" s="63">
        <f aca="true" t="shared" si="19" ref="CL14:CL22">CK14/CJ14*100</f>
        <v>100</v>
      </c>
      <c r="CM14" s="61">
        <v>12</v>
      </c>
      <c r="CN14" s="35">
        <v>19</v>
      </c>
      <c r="CO14" s="61">
        <v>12</v>
      </c>
      <c r="CP14" s="35">
        <v>0</v>
      </c>
      <c r="CQ14" s="61">
        <v>0</v>
      </c>
      <c r="CR14" s="22">
        <v>9</v>
      </c>
      <c r="CS14" s="23">
        <v>0.894</v>
      </c>
      <c r="CT14" s="63">
        <f t="shared" si="2"/>
        <v>10.06711409395973</v>
      </c>
      <c r="CU14" s="61">
        <v>4</v>
      </c>
      <c r="CV14" s="10">
        <f t="shared" si="10"/>
        <v>63</v>
      </c>
      <c r="CW14" s="10">
        <v>4</v>
      </c>
      <c r="CX14" s="10">
        <f t="shared" si="11"/>
        <v>112</v>
      </c>
      <c r="CY14" s="10">
        <v>7</v>
      </c>
    </row>
    <row r="15" spans="1:103" s="37" customFormat="1" ht="26.25" customHeight="1">
      <c r="A15" s="21" t="s">
        <v>43</v>
      </c>
      <c r="B15" s="66">
        <v>1662.6</v>
      </c>
      <c r="C15" s="22">
        <v>1909.3</v>
      </c>
      <c r="D15" s="63">
        <f t="shared" si="0"/>
        <v>114.8382052207386</v>
      </c>
      <c r="E15" s="61">
        <v>9</v>
      </c>
      <c r="F15" s="66">
        <v>145.4</v>
      </c>
      <c r="G15" s="22">
        <v>136.1</v>
      </c>
      <c r="H15" s="63">
        <f>G15/F15*100</f>
        <v>93.60385144429159</v>
      </c>
      <c r="I15" s="61">
        <v>2</v>
      </c>
      <c r="J15" s="66">
        <v>467</v>
      </c>
      <c r="K15" s="22">
        <v>99</v>
      </c>
      <c r="L15" s="63">
        <f>K15/J15*100</f>
        <v>21.199143468950748</v>
      </c>
      <c r="M15" s="61">
        <v>7</v>
      </c>
      <c r="N15" s="66">
        <v>75.5</v>
      </c>
      <c r="O15" s="22">
        <v>8.2</v>
      </c>
      <c r="P15" s="63">
        <f>O15/N15*100</f>
        <v>10.86092715231788</v>
      </c>
      <c r="Q15" s="61">
        <v>8</v>
      </c>
      <c r="R15" s="22">
        <v>112</v>
      </c>
      <c r="S15" s="22">
        <v>90.8</v>
      </c>
      <c r="T15" s="63">
        <f t="shared" si="12"/>
        <v>81.07142857142857</v>
      </c>
      <c r="U15" s="61">
        <v>11</v>
      </c>
      <c r="V15" s="22">
        <v>0</v>
      </c>
      <c r="W15" s="22">
        <v>3001.2</v>
      </c>
      <c r="X15" s="22">
        <f t="shared" si="5"/>
        <v>0</v>
      </c>
      <c r="Y15" s="61">
        <v>12</v>
      </c>
      <c r="Z15" s="22">
        <v>1283.4</v>
      </c>
      <c r="AA15" s="22">
        <v>3001.2</v>
      </c>
      <c r="AB15" s="63">
        <f t="shared" si="15"/>
        <v>42.76289484206318</v>
      </c>
      <c r="AC15" s="61">
        <v>7</v>
      </c>
      <c r="AD15" s="22">
        <v>288</v>
      </c>
      <c r="AE15" s="22">
        <v>3001.2</v>
      </c>
      <c r="AF15" s="63">
        <f>AD15/AE15*100</f>
        <v>9.596161535385846</v>
      </c>
      <c r="AG15" s="61">
        <v>10</v>
      </c>
      <c r="AH15" s="35">
        <v>0</v>
      </c>
      <c r="AI15" s="35">
        <v>0</v>
      </c>
      <c r="AJ15" s="35">
        <v>0</v>
      </c>
      <c r="AK15" s="61">
        <v>0</v>
      </c>
      <c r="AL15" s="22">
        <v>1383.8</v>
      </c>
      <c r="AM15" s="22">
        <v>2081</v>
      </c>
      <c r="AN15" s="63">
        <f t="shared" si="6"/>
        <v>66.49687650168188</v>
      </c>
      <c r="AO15" s="61">
        <v>7</v>
      </c>
      <c r="AP15" s="10">
        <f t="shared" si="13"/>
        <v>73</v>
      </c>
      <c r="AQ15" s="62">
        <v>3</v>
      </c>
      <c r="AR15" s="66">
        <v>0</v>
      </c>
      <c r="AS15" s="22">
        <v>0</v>
      </c>
      <c r="AT15" s="63">
        <v>0</v>
      </c>
      <c r="AU15" s="61">
        <v>0</v>
      </c>
      <c r="AV15" s="22">
        <v>22</v>
      </c>
      <c r="AW15" s="23">
        <v>0.561</v>
      </c>
      <c r="AX15" s="63">
        <f aca="true" t="shared" si="20" ref="AX15:AX22">AV15/AW15</f>
        <v>39.2156862745098</v>
      </c>
      <c r="AY15" s="61">
        <v>12</v>
      </c>
      <c r="AZ15" s="22">
        <v>0</v>
      </c>
      <c r="BA15" s="22">
        <v>3001.2</v>
      </c>
      <c r="BB15" s="23">
        <f t="shared" si="1"/>
        <v>0</v>
      </c>
      <c r="BC15" s="61">
        <v>0</v>
      </c>
      <c r="BD15" s="22">
        <v>288</v>
      </c>
      <c r="BE15" s="22">
        <v>3001.2</v>
      </c>
      <c r="BF15" s="63">
        <f t="shared" si="8"/>
        <v>9.596161535385846</v>
      </c>
      <c r="BG15" s="61">
        <v>6</v>
      </c>
      <c r="BH15" s="22">
        <v>1</v>
      </c>
      <c r="BI15" s="22">
        <v>1</v>
      </c>
      <c r="BJ15" s="22">
        <f>BH15/BI15*100</f>
        <v>100</v>
      </c>
      <c r="BK15" s="61">
        <v>12</v>
      </c>
      <c r="BL15" s="22">
        <v>252.2</v>
      </c>
      <c r="BM15" s="22">
        <v>119.3</v>
      </c>
      <c r="BN15" s="63">
        <f>BM15/BL15*100</f>
        <v>47.30372720063441</v>
      </c>
      <c r="BO15" s="61">
        <v>10</v>
      </c>
      <c r="BP15" s="67">
        <v>10</v>
      </c>
      <c r="BQ15" s="35">
        <v>9</v>
      </c>
      <c r="BR15" s="63">
        <f t="shared" si="9"/>
        <v>90</v>
      </c>
      <c r="BS15" s="61">
        <v>3</v>
      </c>
      <c r="BT15" s="35">
        <v>10</v>
      </c>
      <c r="BU15" s="35">
        <v>30</v>
      </c>
      <c r="BV15" s="63">
        <f t="shared" si="16"/>
        <v>300</v>
      </c>
      <c r="BW15" s="61">
        <v>12</v>
      </c>
      <c r="BX15" s="22">
        <v>0</v>
      </c>
      <c r="BY15" s="22">
        <v>288</v>
      </c>
      <c r="BZ15" s="63">
        <f>BX15/BY15*100</f>
        <v>0</v>
      </c>
      <c r="CA15" s="61">
        <v>0</v>
      </c>
      <c r="CB15" s="22"/>
      <c r="CC15" s="22"/>
      <c r="CD15" s="63"/>
      <c r="CE15" s="61"/>
      <c r="CF15" s="35">
        <v>11</v>
      </c>
      <c r="CG15" s="35">
        <v>11</v>
      </c>
      <c r="CH15" s="63">
        <f t="shared" si="18"/>
        <v>100</v>
      </c>
      <c r="CI15" s="61">
        <v>12</v>
      </c>
      <c r="CJ15" s="35">
        <v>11</v>
      </c>
      <c r="CK15" s="35">
        <v>11</v>
      </c>
      <c r="CL15" s="63">
        <f t="shared" si="19"/>
        <v>100</v>
      </c>
      <c r="CM15" s="61">
        <v>12</v>
      </c>
      <c r="CN15" s="35">
        <v>9</v>
      </c>
      <c r="CO15" s="61">
        <v>10</v>
      </c>
      <c r="CP15" s="35">
        <v>9</v>
      </c>
      <c r="CQ15" s="61">
        <v>11</v>
      </c>
      <c r="CR15" s="22">
        <v>12</v>
      </c>
      <c r="CS15" s="23">
        <v>0.561</v>
      </c>
      <c r="CT15" s="63">
        <f t="shared" si="2"/>
        <v>21.3903743315508</v>
      </c>
      <c r="CU15" s="61">
        <v>11</v>
      </c>
      <c r="CV15" s="10">
        <f t="shared" si="10"/>
        <v>100</v>
      </c>
      <c r="CW15" s="10">
        <v>2</v>
      </c>
      <c r="CX15" s="10">
        <f t="shared" si="11"/>
        <v>173</v>
      </c>
      <c r="CY15" s="10">
        <v>2</v>
      </c>
    </row>
    <row r="16" spans="1:103" s="37" customFormat="1" ht="26.25" customHeight="1">
      <c r="A16" s="21" t="s">
        <v>44</v>
      </c>
      <c r="B16" s="66">
        <v>598.7</v>
      </c>
      <c r="C16" s="22">
        <v>405.2</v>
      </c>
      <c r="D16" s="63">
        <f t="shared" si="0"/>
        <v>67.6799732754301</v>
      </c>
      <c r="E16" s="61">
        <v>5</v>
      </c>
      <c r="F16" s="66">
        <v>144.1</v>
      </c>
      <c r="G16" s="22">
        <v>169.8</v>
      </c>
      <c r="H16" s="63">
        <f t="shared" si="3"/>
        <v>117.8348369188064</v>
      </c>
      <c r="I16" s="61">
        <v>9</v>
      </c>
      <c r="J16" s="66">
        <v>349</v>
      </c>
      <c r="K16" s="22">
        <v>89</v>
      </c>
      <c r="L16" s="63">
        <f t="shared" si="14"/>
        <v>25.501432664756447</v>
      </c>
      <c r="M16" s="61">
        <v>9</v>
      </c>
      <c r="N16" s="66">
        <v>6</v>
      </c>
      <c r="O16" s="22">
        <v>4.7</v>
      </c>
      <c r="P16" s="63">
        <f t="shared" si="4"/>
        <v>78.33333333333333</v>
      </c>
      <c r="Q16" s="61">
        <v>12</v>
      </c>
      <c r="R16" s="22">
        <v>9</v>
      </c>
      <c r="S16" s="22">
        <v>31.2</v>
      </c>
      <c r="T16" s="63">
        <f t="shared" si="12"/>
        <v>346.6666666666667</v>
      </c>
      <c r="U16" s="61">
        <v>12</v>
      </c>
      <c r="V16" s="22">
        <v>0</v>
      </c>
      <c r="W16" s="22">
        <v>2623.8</v>
      </c>
      <c r="X16" s="22">
        <f t="shared" si="5"/>
        <v>0</v>
      </c>
      <c r="Y16" s="61">
        <v>12</v>
      </c>
      <c r="Z16" s="22">
        <v>1107.3</v>
      </c>
      <c r="AA16" s="22">
        <v>2623.8</v>
      </c>
      <c r="AB16" s="63">
        <f t="shared" si="15"/>
        <v>42.20214955408186</v>
      </c>
      <c r="AC16" s="61">
        <v>6</v>
      </c>
      <c r="AD16" s="22">
        <v>83.6</v>
      </c>
      <c r="AE16" s="22">
        <v>2623.8</v>
      </c>
      <c r="AF16" s="63">
        <f aca="true" t="shared" si="21" ref="AF16:AF22">AD16/AE16*100</f>
        <v>3.186218461773001</v>
      </c>
      <c r="AG16" s="61">
        <v>4</v>
      </c>
      <c r="AH16" s="35">
        <v>0</v>
      </c>
      <c r="AI16" s="35">
        <v>0</v>
      </c>
      <c r="AJ16" s="35">
        <v>0</v>
      </c>
      <c r="AK16" s="61">
        <v>0</v>
      </c>
      <c r="AL16" s="22">
        <v>1391.3</v>
      </c>
      <c r="AM16" s="22">
        <v>2081</v>
      </c>
      <c r="AN16" s="63">
        <f t="shared" si="6"/>
        <v>66.85728015377222</v>
      </c>
      <c r="AO16" s="61">
        <v>6</v>
      </c>
      <c r="AP16" s="10">
        <f t="shared" si="13"/>
        <v>75</v>
      </c>
      <c r="AQ16" s="62">
        <v>2</v>
      </c>
      <c r="AR16" s="66">
        <v>33.6</v>
      </c>
      <c r="AS16" s="22">
        <v>0</v>
      </c>
      <c r="AT16" s="63">
        <f t="shared" si="7"/>
        <v>0</v>
      </c>
      <c r="AU16" s="61">
        <v>0</v>
      </c>
      <c r="AV16" s="22">
        <v>10</v>
      </c>
      <c r="AW16" s="23">
        <v>0.777</v>
      </c>
      <c r="AX16" s="63">
        <f t="shared" si="20"/>
        <v>12.87001287001287</v>
      </c>
      <c r="AY16" s="61">
        <v>3</v>
      </c>
      <c r="AZ16" s="22">
        <v>0</v>
      </c>
      <c r="BA16" s="22">
        <v>2623.8</v>
      </c>
      <c r="BB16" s="23">
        <f t="shared" si="1"/>
        <v>0</v>
      </c>
      <c r="BC16" s="61">
        <v>0</v>
      </c>
      <c r="BD16" s="22">
        <v>83.6</v>
      </c>
      <c r="BE16" s="22">
        <v>2623.8</v>
      </c>
      <c r="BF16" s="63">
        <f t="shared" si="8"/>
        <v>3.186218461773001</v>
      </c>
      <c r="BG16" s="61">
        <v>4</v>
      </c>
      <c r="BH16" s="22">
        <v>0</v>
      </c>
      <c r="BI16" s="22">
        <v>0</v>
      </c>
      <c r="BJ16" s="22">
        <v>0</v>
      </c>
      <c r="BK16" s="61">
        <v>0</v>
      </c>
      <c r="BL16" s="22">
        <v>0</v>
      </c>
      <c r="BM16" s="22">
        <v>0</v>
      </c>
      <c r="BN16" s="63">
        <v>0</v>
      </c>
      <c r="BO16" s="61">
        <v>0</v>
      </c>
      <c r="BP16" s="67">
        <v>14</v>
      </c>
      <c r="BQ16" s="35">
        <v>9</v>
      </c>
      <c r="BR16" s="63">
        <f>BQ16/BP16*100</f>
        <v>64.28571428571429</v>
      </c>
      <c r="BS16" s="61">
        <v>7</v>
      </c>
      <c r="BT16" s="35">
        <v>16</v>
      </c>
      <c r="BU16" s="35">
        <v>12</v>
      </c>
      <c r="BV16" s="63">
        <f t="shared" si="16"/>
        <v>75</v>
      </c>
      <c r="BW16" s="61">
        <v>6</v>
      </c>
      <c r="BX16" s="22">
        <v>0</v>
      </c>
      <c r="BY16" s="22">
        <v>83.6</v>
      </c>
      <c r="BZ16" s="22">
        <f t="shared" si="17"/>
        <v>0</v>
      </c>
      <c r="CA16" s="61">
        <v>0</v>
      </c>
      <c r="CB16" s="22"/>
      <c r="CC16" s="22"/>
      <c r="CD16" s="63"/>
      <c r="CE16" s="61"/>
      <c r="CF16" s="35">
        <v>13</v>
      </c>
      <c r="CG16" s="35">
        <v>13</v>
      </c>
      <c r="CH16" s="63">
        <f t="shared" si="18"/>
        <v>100</v>
      </c>
      <c r="CI16" s="61">
        <v>12</v>
      </c>
      <c r="CJ16" s="35">
        <v>13</v>
      </c>
      <c r="CK16" s="35">
        <v>13</v>
      </c>
      <c r="CL16" s="63">
        <f t="shared" si="19"/>
        <v>100</v>
      </c>
      <c r="CM16" s="61">
        <v>12</v>
      </c>
      <c r="CN16" s="35">
        <v>0</v>
      </c>
      <c r="CO16" s="61">
        <v>0</v>
      </c>
      <c r="CP16" s="35">
        <v>0</v>
      </c>
      <c r="CQ16" s="61">
        <v>0</v>
      </c>
      <c r="CR16" s="22">
        <v>4</v>
      </c>
      <c r="CS16" s="23">
        <v>0.777</v>
      </c>
      <c r="CT16" s="63">
        <f t="shared" si="2"/>
        <v>5.148005148005148</v>
      </c>
      <c r="CU16" s="61">
        <v>2</v>
      </c>
      <c r="CV16" s="10">
        <f t="shared" si="10"/>
        <v>44</v>
      </c>
      <c r="CW16" s="10">
        <v>11</v>
      </c>
      <c r="CX16" s="10">
        <f t="shared" si="11"/>
        <v>119</v>
      </c>
      <c r="CY16" s="10">
        <v>5</v>
      </c>
    </row>
    <row r="17" spans="1:103" s="37" customFormat="1" ht="26.25" customHeight="1">
      <c r="A17" s="21" t="s">
        <v>45</v>
      </c>
      <c r="B17" s="66">
        <v>1148.3</v>
      </c>
      <c r="C17" s="22">
        <v>759.2</v>
      </c>
      <c r="D17" s="63">
        <f t="shared" si="0"/>
        <v>66.11512670904817</v>
      </c>
      <c r="E17" s="61">
        <v>3</v>
      </c>
      <c r="F17" s="66">
        <v>188</v>
      </c>
      <c r="G17" s="22">
        <v>297.81</v>
      </c>
      <c r="H17" s="63">
        <f t="shared" si="3"/>
        <v>158.4095744680851</v>
      </c>
      <c r="I17" s="61">
        <v>11</v>
      </c>
      <c r="J17" s="66">
        <v>602</v>
      </c>
      <c r="K17" s="22">
        <v>248.4</v>
      </c>
      <c r="L17" s="63">
        <f t="shared" si="14"/>
        <v>41.2624584717608</v>
      </c>
      <c r="M17" s="61">
        <v>10</v>
      </c>
      <c r="N17" s="66">
        <v>13.8</v>
      </c>
      <c r="O17" s="22">
        <v>1.7</v>
      </c>
      <c r="P17" s="63">
        <f t="shared" si="4"/>
        <v>12.318840579710145</v>
      </c>
      <c r="Q17" s="61">
        <v>9</v>
      </c>
      <c r="R17" s="22">
        <v>0</v>
      </c>
      <c r="S17" s="22">
        <v>0</v>
      </c>
      <c r="T17" s="63">
        <v>0</v>
      </c>
      <c r="U17" s="61">
        <v>0</v>
      </c>
      <c r="V17" s="22">
        <v>0</v>
      </c>
      <c r="W17" s="22">
        <v>2774.61</v>
      </c>
      <c r="X17" s="22">
        <f t="shared" si="5"/>
        <v>0</v>
      </c>
      <c r="Y17" s="61">
        <v>12</v>
      </c>
      <c r="Z17" s="22">
        <v>594.12</v>
      </c>
      <c r="AA17" s="22">
        <v>2774.61</v>
      </c>
      <c r="AB17" s="63">
        <f t="shared" si="15"/>
        <v>21.41273908765556</v>
      </c>
      <c r="AC17" s="61">
        <v>1</v>
      </c>
      <c r="AD17" s="22">
        <v>130.4</v>
      </c>
      <c r="AE17" s="22">
        <v>2774.61</v>
      </c>
      <c r="AF17" s="63">
        <f t="shared" si="21"/>
        <v>4.699759605854516</v>
      </c>
      <c r="AG17" s="61">
        <v>5</v>
      </c>
      <c r="AH17" s="35">
        <v>0</v>
      </c>
      <c r="AI17" s="35">
        <v>0</v>
      </c>
      <c r="AJ17" s="35">
        <v>0</v>
      </c>
      <c r="AK17" s="61">
        <v>0</v>
      </c>
      <c r="AL17" s="22">
        <v>1979.32</v>
      </c>
      <c r="AM17" s="22">
        <v>2990</v>
      </c>
      <c r="AN17" s="63">
        <f t="shared" si="6"/>
        <v>66.19799331103678</v>
      </c>
      <c r="AO17" s="61">
        <v>9</v>
      </c>
      <c r="AP17" s="10">
        <f t="shared" si="13"/>
        <v>60</v>
      </c>
      <c r="AQ17" s="62">
        <v>5</v>
      </c>
      <c r="AR17" s="66">
        <v>89.5</v>
      </c>
      <c r="AS17" s="22">
        <v>0</v>
      </c>
      <c r="AT17" s="63">
        <f t="shared" si="7"/>
        <v>0</v>
      </c>
      <c r="AU17" s="61">
        <v>0</v>
      </c>
      <c r="AV17" s="22">
        <v>18</v>
      </c>
      <c r="AW17" s="23">
        <v>1.156</v>
      </c>
      <c r="AX17" s="63">
        <f t="shared" si="20"/>
        <v>15.570934256055365</v>
      </c>
      <c r="AY17" s="61">
        <v>6</v>
      </c>
      <c r="AZ17" s="22">
        <v>0</v>
      </c>
      <c r="BA17" s="22">
        <v>2774.61</v>
      </c>
      <c r="BB17" s="23">
        <f aca="true" t="shared" si="22" ref="BB17:BB22">AZ17/BA17*100</f>
        <v>0</v>
      </c>
      <c r="BC17" s="61">
        <v>0</v>
      </c>
      <c r="BD17" s="22">
        <v>342.8</v>
      </c>
      <c r="BE17" s="22">
        <v>2774.61</v>
      </c>
      <c r="BF17" s="63">
        <f t="shared" si="8"/>
        <v>12.354889516004052</v>
      </c>
      <c r="BG17" s="61">
        <v>8</v>
      </c>
      <c r="BH17" s="22">
        <v>0</v>
      </c>
      <c r="BI17" s="22">
        <v>0</v>
      </c>
      <c r="BJ17" s="22">
        <v>0</v>
      </c>
      <c r="BK17" s="61">
        <v>0</v>
      </c>
      <c r="BL17" s="22">
        <v>0</v>
      </c>
      <c r="BM17" s="22">
        <v>0</v>
      </c>
      <c r="BN17" s="63">
        <v>0</v>
      </c>
      <c r="BO17" s="61">
        <v>0</v>
      </c>
      <c r="BP17" s="67">
        <v>26</v>
      </c>
      <c r="BQ17" s="35">
        <v>8</v>
      </c>
      <c r="BR17" s="63">
        <f t="shared" si="9"/>
        <v>30.76923076923077</v>
      </c>
      <c r="BS17" s="61">
        <v>12</v>
      </c>
      <c r="BT17" s="35">
        <v>37</v>
      </c>
      <c r="BU17" s="35">
        <v>34</v>
      </c>
      <c r="BV17" s="63">
        <f t="shared" si="16"/>
        <v>91.8918918918919</v>
      </c>
      <c r="BW17" s="61">
        <v>9</v>
      </c>
      <c r="BX17" s="22">
        <v>0</v>
      </c>
      <c r="BY17" s="22">
        <v>130.4</v>
      </c>
      <c r="BZ17" s="22">
        <f>BX17/BY17*100</f>
        <v>0</v>
      </c>
      <c r="CA17" s="61">
        <v>0</v>
      </c>
      <c r="CB17" s="22"/>
      <c r="CC17" s="22"/>
      <c r="CD17" s="63"/>
      <c r="CE17" s="61"/>
      <c r="CF17" s="35">
        <v>13</v>
      </c>
      <c r="CG17" s="35">
        <v>12</v>
      </c>
      <c r="CH17" s="63">
        <f t="shared" si="18"/>
        <v>92.3076923076923</v>
      </c>
      <c r="CI17" s="61">
        <v>2</v>
      </c>
      <c r="CJ17" s="35">
        <v>13</v>
      </c>
      <c r="CK17" s="35">
        <v>13</v>
      </c>
      <c r="CL17" s="63">
        <f t="shared" si="19"/>
        <v>100</v>
      </c>
      <c r="CM17" s="61">
        <v>12</v>
      </c>
      <c r="CN17" s="35">
        <v>0</v>
      </c>
      <c r="CO17" s="61">
        <v>0</v>
      </c>
      <c r="CP17" s="35">
        <v>0</v>
      </c>
      <c r="CQ17" s="61">
        <v>0</v>
      </c>
      <c r="CR17" s="22">
        <v>0</v>
      </c>
      <c r="CS17" s="23">
        <v>1.156</v>
      </c>
      <c r="CT17" s="63">
        <f t="shared" si="2"/>
        <v>0</v>
      </c>
      <c r="CU17" s="61">
        <v>0</v>
      </c>
      <c r="CV17" s="10">
        <f t="shared" si="10"/>
        <v>49</v>
      </c>
      <c r="CW17" s="10">
        <v>10</v>
      </c>
      <c r="CX17" s="10">
        <f t="shared" si="11"/>
        <v>109</v>
      </c>
      <c r="CY17" s="10">
        <v>9</v>
      </c>
    </row>
    <row r="18" spans="1:103" s="37" customFormat="1" ht="26.25" customHeight="1">
      <c r="A18" s="21" t="s">
        <v>46</v>
      </c>
      <c r="B18" s="66">
        <v>1620.5</v>
      </c>
      <c r="C18" s="22">
        <v>994.2</v>
      </c>
      <c r="D18" s="63">
        <f t="shared" si="0"/>
        <v>61.35143474236347</v>
      </c>
      <c r="E18" s="61">
        <v>2</v>
      </c>
      <c r="F18" s="66">
        <v>300.1</v>
      </c>
      <c r="G18" s="22">
        <v>325.2</v>
      </c>
      <c r="H18" s="63">
        <f t="shared" si="3"/>
        <v>108.36387870709763</v>
      </c>
      <c r="I18" s="61">
        <v>6</v>
      </c>
      <c r="J18" s="66">
        <v>855.6</v>
      </c>
      <c r="K18" s="22">
        <v>108.7</v>
      </c>
      <c r="L18" s="63">
        <f t="shared" si="14"/>
        <v>12.704534829359515</v>
      </c>
      <c r="M18" s="61">
        <v>4</v>
      </c>
      <c r="N18" s="66">
        <v>44.2</v>
      </c>
      <c r="O18" s="22">
        <v>0.5</v>
      </c>
      <c r="P18" s="63">
        <f t="shared" si="4"/>
        <v>1.1312217194570136</v>
      </c>
      <c r="Q18" s="61">
        <v>1</v>
      </c>
      <c r="R18" s="22">
        <v>0</v>
      </c>
      <c r="S18" s="22">
        <v>0</v>
      </c>
      <c r="T18" s="63">
        <v>0</v>
      </c>
      <c r="U18" s="61">
        <v>0</v>
      </c>
      <c r="V18" s="22">
        <v>0</v>
      </c>
      <c r="W18" s="22">
        <v>3927.2</v>
      </c>
      <c r="X18" s="22">
        <f>V18/W18*100</f>
        <v>0</v>
      </c>
      <c r="Y18" s="61">
        <v>12</v>
      </c>
      <c r="Z18" s="22">
        <v>1778.8</v>
      </c>
      <c r="AA18" s="22">
        <v>3927.2</v>
      </c>
      <c r="AB18" s="63">
        <f t="shared" si="15"/>
        <v>45.29435730291302</v>
      </c>
      <c r="AC18" s="61">
        <v>10</v>
      </c>
      <c r="AD18" s="22">
        <v>251.4</v>
      </c>
      <c r="AE18" s="22">
        <v>3927.2</v>
      </c>
      <c r="AF18" s="63">
        <f t="shared" si="21"/>
        <v>6.401507435322877</v>
      </c>
      <c r="AG18" s="61">
        <v>8</v>
      </c>
      <c r="AH18" s="35">
        <v>0</v>
      </c>
      <c r="AI18" s="35">
        <v>0</v>
      </c>
      <c r="AJ18" s="35">
        <v>0</v>
      </c>
      <c r="AK18" s="61">
        <v>0</v>
      </c>
      <c r="AL18" s="22">
        <v>1982</v>
      </c>
      <c r="AM18" s="22">
        <v>2990</v>
      </c>
      <c r="AN18" s="63">
        <f t="shared" si="6"/>
        <v>66.2876254180602</v>
      </c>
      <c r="AO18" s="61">
        <v>8</v>
      </c>
      <c r="AP18" s="10">
        <f t="shared" si="13"/>
        <v>51</v>
      </c>
      <c r="AQ18" s="62">
        <v>10</v>
      </c>
      <c r="AR18" s="66">
        <v>60.8</v>
      </c>
      <c r="AS18" s="22">
        <v>15.5</v>
      </c>
      <c r="AT18" s="63">
        <f t="shared" si="7"/>
        <v>25.493421052631582</v>
      </c>
      <c r="AU18" s="61">
        <v>9</v>
      </c>
      <c r="AV18" s="22">
        <v>19</v>
      </c>
      <c r="AW18" s="23">
        <v>1.44</v>
      </c>
      <c r="AX18" s="63">
        <f t="shared" si="20"/>
        <v>13.194444444444445</v>
      </c>
      <c r="AY18" s="61">
        <v>4</v>
      </c>
      <c r="AZ18" s="22">
        <v>0</v>
      </c>
      <c r="BA18" s="22">
        <v>3927.2</v>
      </c>
      <c r="BB18" s="23">
        <f>AZ18/BA18*100</f>
        <v>0</v>
      </c>
      <c r="BC18" s="61">
        <v>0</v>
      </c>
      <c r="BD18" s="22">
        <v>428.4</v>
      </c>
      <c r="BE18" s="22">
        <v>3927.2</v>
      </c>
      <c r="BF18" s="63">
        <f t="shared" si="8"/>
        <v>10.908535343247097</v>
      </c>
      <c r="BG18" s="61">
        <v>7</v>
      </c>
      <c r="BH18" s="22">
        <v>0</v>
      </c>
      <c r="BI18" s="22">
        <v>0</v>
      </c>
      <c r="BJ18" s="22">
        <v>0</v>
      </c>
      <c r="BK18" s="61">
        <v>0</v>
      </c>
      <c r="BL18" s="22">
        <v>0</v>
      </c>
      <c r="BM18" s="22">
        <v>0</v>
      </c>
      <c r="BN18" s="63">
        <v>0</v>
      </c>
      <c r="BO18" s="61">
        <v>0</v>
      </c>
      <c r="BP18" s="67">
        <v>32</v>
      </c>
      <c r="BQ18" s="35">
        <v>17</v>
      </c>
      <c r="BR18" s="63">
        <f t="shared" si="9"/>
        <v>53.125</v>
      </c>
      <c r="BS18" s="61">
        <v>8</v>
      </c>
      <c r="BT18" s="35">
        <v>89</v>
      </c>
      <c r="BU18" s="35">
        <v>70</v>
      </c>
      <c r="BV18" s="63">
        <f t="shared" si="16"/>
        <v>78.65168539325843</v>
      </c>
      <c r="BW18" s="61">
        <v>7</v>
      </c>
      <c r="BX18" s="22">
        <v>0</v>
      </c>
      <c r="BY18" s="22">
        <v>251.4</v>
      </c>
      <c r="BZ18" s="22">
        <f t="shared" si="17"/>
        <v>0</v>
      </c>
      <c r="CA18" s="61">
        <v>0</v>
      </c>
      <c r="CB18" s="22"/>
      <c r="CC18" s="22"/>
      <c r="CD18" s="63"/>
      <c r="CE18" s="61"/>
      <c r="CF18" s="35">
        <v>13</v>
      </c>
      <c r="CG18" s="35">
        <v>13</v>
      </c>
      <c r="CH18" s="63">
        <f t="shared" si="18"/>
        <v>100</v>
      </c>
      <c r="CI18" s="61">
        <v>12</v>
      </c>
      <c r="CJ18" s="35">
        <v>13</v>
      </c>
      <c r="CK18" s="35">
        <v>13</v>
      </c>
      <c r="CL18" s="63">
        <f t="shared" si="19"/>
        <v>100</v>
      </c>
      <c r="CM18" s="61">
        <v>12</v>
      </c>
      <c r="CN18" s="35">
        <v>0</v>
      </c>
      <c r="CO18" s="61">
        <v>0</v>
      </c>
      <c r="CP18" s="35">
        <v>0</v>
      </c>
      <c r="CQ18" s="61">
        <v>0</v>
      </c>
      <c r="CR18" s="22">
        <v>16</v>
      </c>
      <c r="CS18" s="23">
        <v>1.44</v>
      </c>
      <c r="CT18" s="63">
        <f t="shared" si="2"/>
        <v>11.11111111111111</v>
      </c>
      <c r="CU18" s="61">
        <v>6</v>
      </c>
      <c r="CV18" s="10">
        <f t="shared" si="10"/>
        <v>59</v>
      </c>
      <c r="CW18" s="10">
        <v>5</v>
      </c>
      <c r="CX18" s="10">
        <f t="shared" si="11"/>
        <v>110</v>
      </c>
      <c r="CY18" s="10">
        <v>8</v>
      </c>
    </row>
    <row r="19" spans="1:109" s="37" customFormat="1" ht="26.25" customHeight="1">
      <c r="A19" s="21" t="s">
        <v>47</v>
      </c>
      <c r="B19" s="66">
        <v>823.2</v>
      </c>
      <c r="C19" s="22">
        <v>711</v>
      </c>
      <c r="D19" s="63">
        <f t="shared" si="0"/>
        <v>86.37026239067055</v>
      </c>
      <c r="E19" s="61">
        <v>8</v>
      </c>
      <c r="F19" s="66">
        <v>123</v>
      </c>
      <c r="G19" s="22">
        <v>76.4</v>
      </c>
      <c r="H19" s="63">
        <f t="shared" si="3"/>
        <v>62.11382113821139</v>
      </c>
      <c r="I19" s="61">
        <v>1</v>
      </c>
      <c r="J19" s="66">
        <v>286.2</v>
      </c>
      <c r="K19" s="22">
        <v>24.3</v>
      </c>
      <c r="L19" s="63">
        <f t="shared" si="14"/>
        <v>8.49056603773585</v>
      </c>
      <c r="M19" s="61">
        <v>2</v>
      </c>
      <c r="N19" s="66">
        <v>7.4</v>
      </c>
      <c r="O19" s="22">
        <v>0.2</v>
      </c>
      <c r="P19" s="63">
        <f>O19/N19*100</f>
        <v>2.7027027027027026</v>
      </c>
      <c r="Q19" s="61">
        <v>2</v>
      </c>
      <c r="R19" s="22">
        <v>71.6</v>
      </c>
      <c r="S19" s="22">
        <v>25</v>
      </c>
      <c r="T19" s="63">
        <f t="shared" si="12"/>
        <v>34.916201117318444</v>
      </c>
      <c r="U19" s="61">
        <v>8</v>
      </c>
      <c r="V19" s="22">
        <v>0</v>
      </c>
      <c r="W19" s="22">
        <v>1182.2</v>
      </c>
      <c r="X19" s="22">
        <f>V19/W19*100</f>
        <v>0</v>
      </c>
      <c r="Y19" s="61">
        <v>12</v>
      </c>
      <c r="Z19" s="22">
        <v>511.2</v>
      </c>
      <c r="AA19" s="22">
        <v>1182.2</v>
      </c>
      <c r="AB19" s="63">
        <f t="shared" si="15"/>
        <v>43.241414312299106</v>
      </c>
      <c r="AC19" s="61">
        <v>8</v>
      </c>
      <c r="AD19" s="22">
        <v>0</v>
      </c>
      <c r="AE19" s="22">
        <v>1182.2</v>
      </c>
      <c r="AF19" s="63">
        <f t="shared" si="21"/>
        <v>0</v>
      </c>
      <c r="AG19" s="61">
        <v>0</v>
      </c>
      <c r="AH19" s="35">
        <v>0</v>
      </c>
      <c r="AI19" s="35">
        <v>0</v>
      </c>
      <c r="AJ19" s="35">
        <v>0</v>
      </c>
      <c r="AK19" s="61">
        <v>0</v>
      </c>
      <c r="AL19" s="22">
        <v>1185.2</v>
      </c>
      <c r="AM19" s="22">
        <v>1813.3</v>
      </c>
      <c r="AN19" s="63">
        <f t="shared" si="6"/>
        <v>65.36149561572824</v>
      </c>
      <c r="AO19" s="61">
        <v>10</v>
      </c>
      <c r="AP19" s="10">
        <f t="shared" si="13"/>
        <v>51</v>
      </c>
      <c r="AQ19" s="62">
        <v>10</v>
      </c>
      <c r="AR19" s="66">
        <v>0</v>
      </c>
      <c r="AS19" s="22">
        <v>0</v>
      </c>
      <c r="AT19" s="63">
        <v>0</v>
      </c>
      <c r="AU19" s="61">
        <v>0</v>
      </c>
      <c r="AV19" s="22">
        <v>12</v>
      </c>
      <c r="AW19" s="23">
        <v>0.649</v>
      </c>
      <c r="AX19" s="63">
        <f t="shared" si="20"/>
        <v>18.489984591679505</v>
      </c>
      <c r="AY19" s="61">
        <v>9</v>
      </c>
      <c r="AZ19" s="22">
        <v>0</v>
      </c>
      <c r="BA19" s="22">
        <v>1182.2</v>
      </c>
      <c r="BB19" s="23">
        <f>AZ19/BA19*100</f>
        <v>0</v>
      </c>
      <c r="BC19" s="61">
        <v>0</v>
      </c>
      <c r="BD19" s="22">
        <v>0</v>
      </c>
      <c r="BE19" s="22">
        <v>1182.2</v>
      </c>
      <c r="BF19" s="63">
        <f t="shared" si="8"/>
        <v>0</v>
      </c>
      <c r="BG19" s="61">
        <v>0</v>
      </c>
      <c r="BH19" s="22">
        <v>9</v>
      </c>
      <c r="BI19" s="22">
        <v>9</v>
      </c>
      <c r="BJ19" s="22">
        <f aca="true" t="shared" si="23" ref="BJ16:BJ22">BH19/BI19*100</f>
        <v>100</v>
      </c>
      <c r="BK19" s="61">
        <v>12</v>
      </c>
      <c r="BL19" s="22">
        <v>0</v>
      </c>
      <c r="BM19" s="22">
        <v>0</v>
      </c>
      <c r="BN19" s="63">
        <v>0</v>
      </c>
      <c r="BO19" s="61">
        <v>0</v>
      </c>
      <c r="BP19" s="67">
        <v>40</v>
      </c>
      <c r="BQ19" s="35">
        <v>31</v>
      </c>
      <c r="BR19" s="63">
        <f t="shared" si="9"/>
        <v>77.5</v>
      </c>
      <c r="BS19" s="61">
        <v>5</v>
      </c>
      <c r="BT19" s="35">
        <v>40</v>
      </c>
      <c r="BU19" s="35">
        <v>25</v>
      </c>
      <c r="BV19" s="63">
        <f t="shared" si="16"/>
        <v>62.5</v>
      </c>
      <c r="BW19" s="61">
        <v>3</v>
      </c>
      <c r="BX19" s="22">
        <v>0</v>
      </c>
      <c r="BY19" s="22">
        <v>0</v>
      </c>
      <c r="BZ19" s="22">
        <v>0</v>
      </c>
      <c r="CA19" s="61">
        <v>0</v>
      </c>
      <c r="CB19" s="22"/>
      <c r="CC19" s="22"/>
      <c r="CD19" s="63"/>
      <c r="CE19" s="61"/>
      <c r="CF19" s="35">
        <v>13</v>
      </c>
      <c r="CG19" s="35">
        <v>13</v>
      </c>
      <c r="CH19" s="63">
        <f t="shared" si="18"/>
        <v>100</v>
      </c>
      <c r="CI19" s="61">
        <v>12</v>
      </c>
      <c r="CJ19" s="35">
        <v>13</v>
      </c>
      <c r="CK19" s="35">
        <v>13</v>
      </c>
      <c r="CL19" s="63">
        <f t="shared" si="19"/>
        <v>100</v>
      </c>
      <c r="CM19" s="61">
        <v>12</v>
      </c>
      <c r="CN19" s="35">
        <v>0</v>
      </c>
      <c r="CO19" s="61">
        <v>0</v>
      </c>
      <c r="CP19" s="35">
        <v>0</v>
      </c>
      <c r="CQ19" s="61">
        <v>0</v>
      </c>
      <c r="CR19" s="22">
        <v>13</v>
      </c>
      <c r="CS19" s="23">
        <v>0.649</v>
      </c>
      <c r="CT19" s="63">
        <f t="shared" si="2"/>
        <v>20.03081664098613</v>
      </c>
      <c r="CU19" s="61">
        <v>9</v>
      </c>
      <c r="CV19" s="10">
        <f t="shared" si="10"/>
        <v>53</v>
      </c>
      <c r="CW19" s="10">
        <v>7</v>
      </c>
      <c r="CX19" s="10">
        <f t="shared" si="11"/>
        <v>104</v>
      </c>
      <c r="CY19" s="10">
        <v>11</v>
      </c>
      <c r="CZ19" s="60"/>
      <c r="DA19" s="72" t="s">
        <v>107</v>
      </c>
      <c r="DB19" s="72"/>
      <c r="DC19" s="72"/>
      <c r="DD19" s="72"/>
      <c r="DE19" s="72"/>
    </row>
    <row r="20" spans="1:109" s="37" customFormat="1" ht="26.25" customHeight="1">
      <c r="A20" s="21" t="s">
        <v>48</v>
      </c>
      <c r="B20" s="66">
        <v>977.1</v>
      </c>
      <c r="C20" s="22">
        <v>4887</v>
      </c>
      <c r="D20" s="63">
        <f t="shared" si="0"/>
        <v>500.15351550506597</v>
      </c>
      <c r="E20" s="61">
        <v>12</v>
      </c>
      <c r="F20" s="66">
        <v>336.7</v>
      </c>
      <c r="G20" s="22">
        <v>4764</v>
      </c>
      <c r="H20" s="63">
        <f>G20/F20*100</f>
        <v>1414.909414909415</v>
      </c>
      <c r="I20" s="61">
        <v>12</v>
      </c>
      <c r="J20" s="66">
        <v>558.4</v>
      </c>
      <c r="K20" s="22">
        <v>39.5</v>
      </c>
      <c r="L20" s="63">
        <f t="shared" si="14"/>
        <v>7.07378223495702</v>
      </c>
      <c r="M20" s="61">
        <v>1</v>
      </c>
      <c r="N20" s="66">
        <v>10.7</v>
      </c>
      <c r="O20" s="22">
        <v>0.3</v>
      </c>
      <c r="P20" s="63">
        <f>O20/N20*100</f>
        <v>2.803738317757009</v>
      </c>
      <c r="Q20" s="61">
        <v>4</v>
      </c>
      <c r="R20" s="22">
        <v>0</v>
      </c>
      <c r="S20" s="22">
        <v>0</v>
      </c>
      <c r="T20" s="63">
        <v>0</v>
      </c>
      <c r="U20" s="61">
        <v>0</v>
      </c>
      <c r="V20" s="22">
        <v>0</v>
      </c>
      <c r="W20" s="22">
        <v>3554</v>
      </c>
      <c r="X20" s="22">
        <f>V20/W20*100</f>
        <v>0</v>
      </c>
      <c r="Y20" s="61">
        <v>12</v>
      </c>
      <c r="Z20" s="22">
        <v>1888</v>
      </c>
      <c r="AA20" s="22">
        <v>3554</v>
      </c>
      <c r="AB20" s="63">
        <f t="shared" si="15"/>
        <v>53.12324141812043</v>
      </c>
      <c r="AC20" s="61">
        <v>11</v>
      </c>
      <c r="AD20" s="22">
        <v>71.4</v>
      </c>
      <c r="AE20" s="22">
        <v>3554</v>
      </c>
      <c r="AF20" s="63">
        <f t="shared" si="21"/>
        <v>2.0090039392234105</v>
      </c>
      <c r="AG20" s="61">
        <v>3</v>
      </c>
      <c r="AH20" s="35">
        <v>0</v>
      </c>
      <c r="AI20" s="35">
        <v>0</v>
      </c>
      <c r="AJ20" s="35">
        <v>0</v>
      </c>
      <c r="AK20" s="61">
        <v>0</v>
      </c>
      <c r="AL20" s="22">
        <v>1621</v>
      </c>
      <c r="AM20" s="22">
        <v>2081</v>
      </c>
      <c r="AN20" s="63">
        <f t="shared" si="6"/>
        <v>77.8952426717924</v>
      </c>
      <c r="AO20" s="61">
        <v>1</v>
      </c>
      <c r="AP20" s="10">
        <f t="shared" si="13"/>
        <v>56</v>
      </c>
      <c r="AQ20" s="62">
        <v>8</v>
      </c>
      <c r="AR20" s="66">
        <v>0</v>
      </c>
      <c r="AS20" s="22">
        <v>0</v>
      </c>
      <c r="AT20" s="63">
        <v>0</v>
      </c>
      <c r="AU20" s="61">
        <v>0</v>
      </c>
      <c r="AV20" s="22">
        <v>3</v>
      </c>
      <c r="AW20" s="23">
        <v>0.484</v>
      </c>
      <c r="AX20" s="63">
        <f t="shared" si="20"/>
        <v>6.198347107438017</v>
      </c>
      <c r="AY20" s="61">
        <v>1</v>
      </c>
      <c r="AZ20" s="22">
        <v>0</v>
      </c>
      <c r="BA20" s="22">
        <v>3554</v>
      </c>
      <c r="BB20" s="23">
        <f t="shared" si="22"/>
        <v>0</v>
      </c>
      <c r="BC20" s="61">
        <v>0</v>
      </c>
      <c r="BD20" s="22">
        <v>0</v>
      </c>
      <c r="BE20" s="22">
        <v>3554</v>
      </c>
      <c r="BF20" s="63">
        <f t="shared" si="8"/>
        <v>0</v>
      </c>
      <c r="BG20" s="61">
        <v>0</v>
      </c>
      <c r="BH20" s="22">
        <v>0</v>
      </c>
      <c r="BI20" s="22">
        <v>7</v>
      </c>
      <c r="BJ20" s="22">
        <f t="shared" si="23"/>
        <v>0</v>
      </c>
      <c r="BK20" s="61">
        <v>0</v>
      </c>
      <c r="BL20" s="22">
        <v>0</v>
      </c>
      <c r="BM20" s="22">
        <v>0</v>
      </c>
      <c r="BN20" s="63">
        <v>0</v>
      </c>
      <c r="BO20" s="61">
        <v>0</v>
      </c>
      <c r="BP20" s="67">
        <v>13</v>
      </c>
      <c r="BQ20" s="35">
        <v>14</v>
      </c>
      <c r="BR20" s="63">
        <f t="shared" si="9"/>
        <v>107.6923076923077</v>
      </c>
      <c r="BS20" s="61">
        <v>2</v>
      </c>
      <c r="BT20" s="35">
        <v>62</v>
      </c>
      <c r="BU20" s="35">
        <v>36</v>
      </c>
      <c r="BV20" s="63">
        <f t="shared" si="16"/>
        <v>58.06451612903226</v>
      </c>
      <c r="BW20" s="61">
        <v>1</v>
      </c>
      <c r="BX20" s="22">
        <v>0</v>
      </c>
      <c r="BY20" s="22">
        <v>71.4</v>
      </c>
      <c r="BZ20" s="22">
        <f t="shared" si="17"/>
        <v>0</v>
      </c>
      <c r="CA20" s="61">
        <v>0</v>
      </c>
      <c r="CB20" s="22"/>
      <c r="CC20" s="22"/>
      <c r="CD20" s="63"/>
      <c r="CE20" s="61"/>
      <c r="CF20" s="35">
        <v>14</v>
      </c>
      <c r="CG20" s="35">
        <v>12</v>
      </c>
      <c r="CH20" s="63">
        <f t="shared" si="18"/>
        <v>85.71428571428571</v>
      </c>
      <c r="CI20" s="61">
        <v>5</v>
      </c>
      <c r="CJ20" s="35">
        <v>14</v>
      </c>
      <c r="CK20" s="35">
        <v>14</v>
      </c>
      <c r="CL20" s="63">
        <f t="shared" si="19"/>
        <v>100</v>
      </c>
      <c r="CM20" s="61">
        <v>12</v>
      </c>
      <c r="CN20" s="35">
        <v>10</v>
      </c>
      <c r="CO20" s="61">
        <v>11</v>
      </c>
      <c r="CP20" s="35">
        <v>0</v>
      </c>
      <c r="CQ20" s="61">
        <v>0</v>
      </c>
      <c r="CR20" s="22">
        <v>12</v>
      </c>
      <c r="CS20" s="23">
        <v>0.484</v>
      </c>
      <c r="CT20" s="63">
        <f t="shared" si="2"/>
        <v>24.793388429752067</v>
      </c>
      <c r="CU20" s="61">
        <v>12</v>
      </c>
      <c r="CV20" s="10">
        <f t="shared" si="10"/>
        <v>32</v>
      </c>
      <c r="CW20" s="10">
        <v>12</v>
      </c>
      <c r="CX20" s="10">
        <f t="shared" si="11"/>
        <v>88</v>
      </c>
      <c r="CY20" s="10">
        <v>12</v>
      </c>
      <c r="CZ20" s="60"/>
      <c r="DA20" s="72"/>
      <c r="DB20" s="72"/>
      <c r="DC20" s="72"/>
      <c r="DD20" s="72"/>
      <c r="DE20" s="72"/>
    </row>
    <row r="21" spans="1:108" s="37" customFormat="1" ht="26.25" customHeight="1">
      <c r="A21" s="21" t="s">
        <v>49</v>
      </c>
      <c r="B21" s="66">
        <v>2712.7</v>
      </c>
      <c r="C21" s="22">
        <v>2226.1</v>
      </c>
      <c r="D21" s="63">
        <f>C21/B21*100</f>
        <v>82.06215209938438</v>
      </c>
      <c r="E21" s="61">
        <v>6</v>
      </c>
      <c r="F21" s="66">
        <v>496.3</v>
      </c>
      <c r="G21" s="22">
        <v>479.1</v>
      </c>
      <c r="H21" s="63">
        <f>G21/F21*100</f>
        <v>96.53435422123717</v>
      </c>
      <c r="I21" s="61">
        <v>3</v>
      </c>
      <c r="J21" s="66">
        <v>880.8</v>
      </c>
      <c r="K21" s="22">
        <v>170.5</v>
      </c>
      <c r="L21" s="63">
        <f t="shared" si="14"/>
        <v>19.357402361489555</v>
      </c>
      <c r="M21" s="61">
        <v>6</v>
      </c>
      <c r="N21" s="66">
        <v>42.3</v>
      </c>
      <c r="O21" s="22">
        <v>2.2</v>
      </c>
      <c r="P21" s="63">
        <f>O21/N21*100</f>
        <v>5.200945626477542</v>
      </c>
      <c r="Q21" s="61">
        <v>6</v>
      </c>
      <c r="R21" s="22">
        <v>164.8</v>
      </c>
      <c r="S21" s="22">
        <v>115</v>
      </c>
      <c r="T21" s="63">
        <f t="shared" si="12"/>
        <v>69.78155339805825</v>
      </c>
      <c r="U21" s="61">
        <v>9</v>
      </c>
      <c r="V21" s="22">
        <v>0</v>
      </c>
      <c r="W21" s="22">
        <v>5145.5</v>
      </c>
      <c r="X21" s="22">
        <f>V21/W21*100</f>
        <v>0</v>
      </c>
      <c r="Y21" s="61">
        <v>12</v>
      </c>
      <c r="Z21" s="22">
        <v>2067.4</v>
      </c>
      <c r="AA21" s="22">
        <v>5145.5</v>
      </c>
      <c r="AB21" s="63">
        <f t="shared" si="15"/>
        <v>40.17879700709358</v>
      </c>
      <c r="AC21" s="61">
        <v>4</v>
      </c>
      <c r="AD21" s="22">
        <v>1139.1</v>
      </c>
      <c r="AE21" s="22">
        <v>5145.5</v>
      </c>
      <c r="AF21" s="63">
        <f t="shared" si="21"/>
        <v>22.137790302205808</v>
      </c>
      <c r="AG21" s="61">
        <v>12</v>
      </c>
      <c r="AH21" s="35">
        <v>0</v>
      </c>
      <c r="AI21" s="35">
        <v>0</v>
      </c>
      <c r="AJ21" s="35">
        <v>0</v>
      </c>
      <c r="AK21" s="61">
        <v>0</v>
      </c>
      <c r="AL21" s="22">
        <v>2153.1</v>
      </c>
      <c r="AM21" s="22">
        <v>2990</v>
      </c>
      <c r="AN21" s="63">
        <f t="shared" si="6"/>
        <v>72.01003344481605</v>
      </c>
      <c r="AO21" s="61">
        <v>2</v>
      </c>
      <c r="AP21" s="10">
        <f t="shared" si="13"/>
        <v>60</v>
      </c>
      <c r="AQ21" s="62">
        <v>5</v>
      </c>
      <c r="AR21" s="66">
        <v>79.4</v>
      </c>
      <c r="AS21" s="22">
        <v>32.3</v>
      </c>
      <c r="AT21" s="63">
        <f>AS21/AR21*100</f>
        <v>40.680100755667496</v>
      </c>
      <c r="AU21" s="61">
        <v>11</v>
      </c>
      <c r="AV21" s="22">
        <v>20</v>
      </c>
      <c r="AW21" s="23">
        <v>1.656</v>
      </c>
      <c r="AX21" s="63">
        <f t="shared" si="20"/>
        <v>12.077294685990339</v>
      </c>
      <c r="AY21" s="61">
        <v>2</v>
      </c>
      <c r="AZ21" s="22">
        <v>0</v>
      </c>
      <c r="BA21" s="22">
        <v>5145.5</v>
      </c>
      <c r="BB21" s="23">
        <f t="shared" si="22"/>
        <v>0</v>
      </c>
      <c r="BC21" s="61">
        <v>0</v>
      </c>
      <c r="BD21" s="22">
        <v>1139.1</v>
      </c>
      <c r="BE21" s="22">
        <v>5145.5</v>
      </c>
      <c r="BF21" s="63">
        <f t="shared" si="8"/>
        <v>22.137790302205808</v>
      </c>
      <c r="BG21" s="61">
        <v>10</v>
      </c>
      <c r="BH21" s="22">
        <v>0</v>
      </c>
      <c r="BI21" s="22">
        <v>0</v>
      </c>
      <c r="BJ21" s="22">
        <v>0</v>
      </c>
      <c r="BK21" s="61">
        <v>0</v>
      </c>
      <c r="BL21" s="22">
        <v>0</v>
      </c>
      <c r="BM21" s="22">
        <v>0</v>
      </c>
      <c r="BN21" s="63">
        <v>0</v>
      </c>
      <c r="BO21" s="61">
        <v>0</v>
      </c>
      <c r="BP21" s="67">
        <v>31</v>
      </c>
      <c r="BQ21" s="35">
        <v>25</v>
      </c>
      <c r="BR21" s="63">
        <f t="shared" si="9"/>
        <v>80.64516129032258</v>
      </c>
      <c r="BS21" s="61">
        <v>4</v>
      </c>
      <c r="BT21" s="35">
        <v>47</v>
      </c>
      <c r="BU21" s="35">
        <v>28</v>
      </c>
      <c r="BV21" s="63">
        <f t="shared" si="16"/>
        <v>59.57446808510638</v>
      </c>
      <c r="BW21" s="61">
        <v>2</v>
      </c>
      <c r="BX21" s="22">
        <v>0</v>
      </c>
      <c r="BY21" s="22">
        <v>1139.1</v>
      </c>
      <c r="BZ21" s="22">
        <f t="shared" si="17"/>
        <v>0</v>
      </c>
      <c r="CA21" s="61">
        <v>0</v>
      </c>
      <c r="CB21" s="22"/>
      <c r="CC21" s="22"/>
      <c r="CD21" s="63"/>
      <c r="CE21" s="61"/>
      <c r="CF21" s="35">
        <v>13</v>
      </c>
      <c r="CG21" s="35">
        <v>13</v>
      </c>
      <c r="CH21" s="63">
        <f t="shared" si="18"/>
        <v>100</v>
      </c>
      <c r="CI21" s="61">
        <v>12</v>
      </c>
      <c r="CJ21" s="35">
        <v>13</v>
      </c>
      <c r="CK21" s="35">
        <v>13</v>
      </c>
      <c r="CL21" s="63">
        <f t="shared" si="19"/>
        <v>100</v>
      </c>
      <c r="CM21" s="61">
        <v>12</v>
      </c>
      <c r="CN21" s="35">
        <v>0</v>
      </c>
      <c r="CO21" s="61">
        <v>0</v>
      </c>
      <c r="CP21" s="35">
        <v>0</v>
      </c>
      <c r="CQ21" s="61">
        <v>0</v>
      </c>
      <c r="CR21" s="22">
        <v>22</v>
      </c>
      <c r="CS21" s="23">
        <v>1.656</v>
      </c>
      <c r="CT21" s="63">
        <f t="shared" si="2"/>
        <v>13.285024154589372</v>
      </c>
      <c r="CU21" s="61">
        <v>7</v>
      </c>
      <c r="CV21" s="10">
        <f t="shared" si="10"/>
        <v>53</v>
      </c>
      <c r="CW21" s="10">
        <v>9</v>
      </c>
      <c r="CX21" s="10">
        <f t="shared" si="11"/>
        <v>113</v>
      </c>
      <c r="CY21" s="10">
        <v>6</v>
      </c>
      <c r="CZ21" s="60"/>
      <c r="DA21" s="60"/>
      <c r="DC21" s="68" t="s">
        <v>106</v>
      </c>
      <c r="DD21" s="68"/>
    </row>
    <row r="22" spans="1:105" s="37" customFormat="1" ht="26.25" customHeight="1">
      <c r="A22" s="21" t="s">
        <v>50</v>
      </c>
      <c r="B22" s="66">
        <v>6921.26</v>
      </c>
      <c r="C22" s="22">
        <v>8259.71</v>
      </c>
      <c r="D22" s="63">
        <f t="shared" si="0"/>
        <v>119.33824188081358</v>
      </c>
      <c r="E22" s="61">
        <v>11</v>
      </c>
      <c r="F22" s="66">
        <v>4515.1</v>
      </c>
      <c r="G22" s="22">
        <v>5171.8</v>
      </c>
      <c r="H22" s="63">
        <f>G22/F22*100</f>
        <v>114.54452836039069</v>
      </c>
      <c r="I22" s="61">
        <v>8</v>
      </c>
      <c r="J22" s="66">
        <v>297.35</v>
      </c>
      <c r="K22" s="22">
        <v>218.8</v>
      </c>
      <c r="L22" s="63">
        <f>K22/J22*100</f>
        <v>73.58331932066588</v>
      </c>
      <c r="M22" s="61">
        <v>12</v>
      </c>
      <c r="N22" s="66">
        <v>152.7</v>
      </c>
      <c r="O22" s="22">
        <v>84.53</v>
      </c>
      <c r="P22" s="63">
        <f>O22/N22*100</f>
        <v>55.35690897184021</v>
      </c>
      <c r="Q22" s="61">
        <v>11</v>
      </c>
      <c r="R22" s="22">
        <v>0</v>
      </c>
      <c r="S22" s="22">
        <v>0</v>
      </c>
      <c r="T22" s="63">
        <v>0</v>
      </c>
      <c r="U22" s="61">
        <v>0</v>
      </c>
      <c r="V22" s="22">
        <v>0</v>
      </c>
      <c r="W22" s="22">
        <v>15194.75</v>
      </c>
      <c r="X22" s="22">
        <f>V22/W22*100</f>
        <v>0</v>
      </c>
      <c r="Y22" s="61">
        <v>12</v>
      </c>
      <c r="Z22" s="22">
        <v>5656.29</v>
      </c>
      <c r="AA22" s="22">
        <v>15194.75</v>
      </c>
      <c r="AB22" s="63">
        <f t="shared" si="15"/>
        <v>37.22529163033285</v>
      </c>
      <c r="AC22" s="61">
        <v>3</v>
      </c>
      <c r="AD22" s="22">
        <v>2491.55</v>
      </c>
      <c r="AE22" s="22">
        <v>15194.75</v>
      </c>
      <c r="AF22" s="63">
        <f t="shared" si="21"/>
        <v>16.397439905230428</v>
      </c>
      <c r="AG22" s="61">
        <v>11</v>
      </c>
      <c r="AH22" s="35">
        <v>0</v>
      </c>
      <c r="AI22" s="35">
        <v>0</v>
      </c>
      <c r="AJ22" s="35">
        <v>0</v>
      </c>
      <c r="AK22" s="61">
        <v>0</v>
      </c>
      <c r="AL22" s="22">
        <v>2553.05</v>
      </c>
      <c r="AM22" s="22">
        <v>4029</v>
      </c>
      <c r="AN22" s="63">
        <f t="shared" si="6"/>
        <v>63.3668404070489</v>
      </c>
      <c r="AO22" s="61">
        <v>12</v>
      </c>
      <c r="AP22" s="10">
        <f t="shared" si="13"/>
        <v>80</v>
      </c>
      <c r="AQ22" s="62">
        <v>1</v>
      </c>
      <c r="AR22" s="66">
        <v>289.7</v>
      </c>
      <c r="AS22" s="22">
        <v>332.7</v>
      </c>
      <c r="AT22" s="63">
        <f>AS22/AR22*100</f>
        <v>114.84294097342078</v>
      </c>
      <c r="AU22" s="61">
        <v>12</v>
      </c>
      <c r="AV22" s="22">
        <v>186</v>
      </c>
      <c r="AW22" s="23">
        <v>5.88</v>
      </c>
      <c r="AX22" s="63">
        <f t="shared" si="20"/>
        <v>31.63265306122449</v>
      </c>
      <c r="AY22" s="61">
        <v>11</v>
      </c>
      <c r="AZ22" s="22">
        <v>0</v>
      </c>
      <c r="BA22" s="22">
        <v>15194.75</v>
      </c>
      <c r="BB22" s="23">
        <f t="shared" si="22"/>
        <v>0</v>
      </c>
      <c r="BC22" s="61">
        <v>0</v>
      </c>
      <c r="BD22" s="22">
        <v>7220.2</v>
      </c>
      <c r="BE22" s="22">
        <v>15194.75</v>
      </c>
      <c r="BF22" s="63">
        <f t="shared" si="8"/>
        <v>47.51772816268777</v>
      </c>
      <c r="BG22" s="61">
        <v>12</v>
      </c>
      <c r="BH22" s="22">
        <v>79</v>
      </c>
      <c r="BI22" s="22">
        <v>79</v>
      </c>
      <c r="BJ22" s="22">
        <f t="shared" si="23"/>
        <v>100</v>
      </c>
      <c r="BK22" s="61">
        <v>12</v>
      </c>
      <c r="BL22" s="22">
        <v>4578.4</v>
      </c>
      <c r="BM22" s="22">
        <v>4685.8</v>
      </c>
      <c r="BN22" s="63">
        <f>BM22/BL22*100</f>
        <v>102.34579765857067</v>
      </c>
      <c r="BO22" s="61">
        <v>12</v>
      </c>
      <c r="BP22" s="67">
        <v>133</v>
      </c>
      <c r="BQ22" s="35">
        <v>95</v>
      </c>
      <c r="BR22" s="63">
        <f t="shared" si="9"/>
        <v>71.42857142857143</v>
      </c>
      <c r="BS22" s="61">
        <v>6</v>
      </c>
      <c r="BT22" s="35">
        <v>261</v>
      </c>
      <c r="BU22" s="35">
        <v>188</v>
      </c>
      <c r="BV22" s="63">
        <f t="shared" si="16"/>
        <v>72.03065134099617</v>
      </c>
      <c r="BW22" s="61">
        <v>5</v>
      </c>
      <c r="BX22" s="22">
        <v>0</v>
      </c>
      <c r="BY22" s="22">
        <v>2491.55</v>
      </c>
      <c r="BZ22" s="22">
        <f t="shared" si="17"/>
        <v>0</v>
      </c>
      <c r="CA22" s="61">
        <v>0</v>
      </c>
      <c r="CB22" s="22"/>
      <c r="CC22" s="22"/>
      <c r="CD22" s="63"/>
      <c r="CE22" s="61"/>
      <c r="CF22" s="35">
        <v>8</v>
      </c>
      <c r="CG22" s="35">
        <v>8</v>
      </c>
      <c r="CH22" s="63">
        <f t="shared" si="18"/>
        <v>100</v>
      </c>
      <c r="CI22" s="61">
        <v>12</v>
      </c>
      <c r="CJ22" s="35">
        <v>8</v>
      </c>
      <c r="CK22" s="35">
        <v>8</v>
      </c>
      <c r="CL22" s="63">
        <f t="shared" si="19"/>
        <v>100</v>
      </c>
      <c r="CM22" s="61">
        <v>12</v>
      </c>
      <c r="CN22" s="35">
        <v>4</v>
      </c>
      <c r="CO22" s="61">
        <v>9</v>
      </c>
      <c r="CP22" s="35">
        <v>16</v>
      </c>
      <c r="CQ22" s="61">
        <v>12</v>
      </c>
      <c r="CR22" s="22">
        <v>33</v>
      </c>
      <c r="CS22" s="23">
        <v>5.88</v>
      </c>
      <c r="CT22" s="63">
        <f t="shared" si="2"/>
        <v>5.612244897959184</v>
      </c>
      <c r="CU22" s="61">
        <v>3</v>
      </c>
      <c r="CV22" s="10">
        <f t="shared" si="10"/>
        <v>115</v>
      </c>
      <c r="CW22" s="10">
        <v>1</v>
      </c>
      <c r="CX22" s="10">
        <f t="shared" si="11"/>
        <v>195</v>
      </c>
      <c r="CY22" s="10">
        <v>1</v>
      </c>
      <c r="CZ22" s="60"/>
      <c r="DA22" s="60"/>
    </row>
    <row r="23" spans="2:82" ht="28.5" customHeight="1">
      <c r="B23" s="25"/>
      <c r="C23" s="25"/>
      <c r="J23" s="25"/>
      <c r="K23" s="47"/>
      <c r="L23" s="48"/>
      <c r="M23" s="46"/>
      <c r="N23" s="47"/>
      <c r="O23" s="47"/>
      <c r="P23" s="48"/>
      <c r="AV23" s="38"/>
      <c r="AW23" s="38"/>
      <c r="BH23" s="26"/>
      <c r="BI23" s="26"/>
      <c r="BJ23" s="26"/>
      <c r="BK23" s="26"/>
      <c r="BP23" s="39"/>
      <c r="BQ23" s="39"/>
      <c r="BS23" s="42"/>
      <c r="BT23" s="43"/>
      <c r="BU23" s="43"/>
      <c r="BV23" s="42"/>
      <c r="CB23" s="40"/>
      <c r="CC23" s="40"/>
      <c r="CD23" s="41"/>
    </row>
    <row r="24" spans="11:16" ht="15">
      <c r="K24" s="46"/>
      <c r="L24" s="46"/>
      <c r="M24" s="46"/>
      <c r="N24" s="46"/>
      <c r="O24" s="46"/>
      <c r="P24" s="46"/>
    </row>
  </sheetData>
  <sheetProtection/>
  <mergeCells count="143">
    <mergeCell ref="CR4:CU4"/>
    <mergeCell ref="CR5:CU5"/>
    <mergeCell ref="CR6:CT6"/>
    <mergeCell ref="CT7:CT8"/>
    <mergeCell ref="CU7:CU9"/>
    <mergeCell ref="B1:Q1"/>
    <mergeCell ref="B2:Q2"/>
    <mergeCell ref="B3:AQ3"/>
    <mergeCell ref="AR3:CU3"/>
    <mergeCell ref="CN5:CO5"/>
    <mergeCell ref="CY7:CY9"/>
    <mergeCell ref="CV7:CV9"/>
    <mergeCell ref="CW7:CW9"/>
    <mergeCell ref="CO7:CO9"/>
    <mergeCell ref="CQ7:CQ9"/>
    <mergeCell ref="CF6:CH6"/>
    <mergeCell ref="CI7:CI9"/>
    <mergeCell ref="CJ6:CL6"/>
    <mergeCell ref="CL7:CL8"/>
    <mergeCell ref="CM7:CM9"/>
    <mergeCell ref="BO7:BO9"/>
    <mergeCell ref="BK7:BK9"/>
    <mergeCell ref="BN7:BN8"/>
    <mergeCell ref="BD6:BF6"/>
    <mergeCell ref="BS7:BS9"/>
    <mergeCell ref="CX7:CX9"/>
    <mergeCell ref="CX3:CY6"/>
    <mergeCell ref="BZ7:BZ8"/>
    <mergeCell ref="CB5:CE5"/>
    <mergeCell ref="CB6:CD6"/>
    <mergeCell ref="L7:L8"/>
    <mergeCell ref="AC7:AC9"/>
    <mergeCell ref="T7:T8"/>
    <mergeCell ref="BG7:BG9"/>
    <mergeCell ref="BJ7:BJ8"/>
    <mergeCell ref="BC7:BC9"/>
    <mergeCell ref="BF7:BF8"/>
    <mergeCell ref="BB7:BB8"/>
    <mergeCell ref="AY7:AY9"/>
    <mergeCell ref="AT7:AT8"/>
    <mergeCell ref="AX7:AX8"/>
    <mergeCell ref="AZ6:BB6"/>
    <mergeCell ref="AO7:AO9"/>
    <mergeCell ref="AU7:AU9"/>
    <mergeCell ref="AV4:AY4"/>
    <mergeCell ref="AZ4:BC4"/>
    <mergeCell ref="AV5:AY5"/>
    <mergeCell ref="AZ5:BC5"/>
    <mergeCell ref="AR6:AT6"/>
    <mergeCell ref="AR4:AU4"/>
    <mergeCell ref="BH5:BK5"/>
    <mergeCell ref="A3:A9"/>
    <mergeCell ref="Y7:Y9"/>
    <mergeCell ref="AB7:AB8"/>
    <mergeCell ref="AN7:AN8"/>
    <mergeCell ref="AV6:AX6"/>
    <mergeCell ref="BD5:BG5"/>
    <mergeCell ref="BD4:BG4"/>
    <mergeCell ref="AR5:AU5"/>
    <mergeCell ref="AL5:AO5"/>
    <mergeCell ref="AG7:AG9"/>
    <mergeCell ref="AJ7:AJ8"/>
    <mergeCell ref="U7:U9"/>
    <mergeCell ref="AL4:AO4"/>
    <mergeCell ref="X7:X8"/>
    <mergeCell ref="AK7:AK9"/>
    <mergeCell ref="V6:X6"/>
    <mergeCell ref="Z6:AB6"/>
    <mergeCell ref="V4:Y4"/>
    <mergeCell ref="Z4:AC4"/>
    <mergeCell ref="I7:I9"/>
    <mergeCell ref="P7:P8"/>
    <mergeCell ref="F7:G7"/>
    <mergeCell ref="H7:H8"/>
    <mergeCell ref="B4:E4"/>
    <mergeCell ref="Z5:AC5"/>
    <mergeCell ref="J6:L6"/>
    <mergeCell ref="N6:P6"/>
    <mergeCell ref="N7:O7"/>
    <mergeCell ref="Q7:Q9"/>
    <mergeCell ref="F4:I4"/>
    <mergeCell ref="J4:M4"/>
    <mergeCell ref="AH6:AJ6"/>
    <mergeCell ref="AP4:AQ4"/>
    <mergeCell ref="R4:U4"/>
    <mergeCell ref="N5:Q5"/>
    <mergeCell ref="N4:Q4"/>
    <mergeCell ref="R5:U5"/>
    <mergeCell ref="R6:T6"/>
    <mergeCell ref="V5:Y5"/>
    <mergeCell ref="D7:D8"/>
    <mergeCell ref="E7:E8"/>
    <mergeCell ref="B6:D6"/>
    <mergeCell ref="B5:E5"/>
    <mergeCell ref="F5:I5"/>
    <mergeCell ref="J5:M5"/>
    <mergeCell ref="B7:C7"/>
    <mergeCell ref="F6:H6"/>
    <mergeCell ref="J7:K7"/>
    <mergeCell ref="M7:M9"/>
    <mergeCell ref="AD6:AF6"/>
    <mergeCell ref="AH4:AK4"/>
    <mergeCell ref="BX5:CA5"/>
    <mergeCell ref="BR7:BR8"/>
    <mergeCell ref="AD4:AG4"/>
    <mergeCell ref="AL6:AN6"/>
    <mergeCell ref="AH5:AK5"/>
    <mergeCell ref="BT6:BV6"/>
    <mergeCell ref="BW7:BW9"/>
    <mergeCell ref="BV7:BV8"/>
    <mergeCell ref="AD5:AG5"/>
    <mergeCell ref="AF7:AF8"/>
    <mergeCell ref="BH6:BJ6"/>
    <mergeCell ref="BT4:BW4"/>
    <mergeCell ref="BT5:BW5"/>
    <mergeCell ref="BP5:BS5"/>
    <mergeCell ref="BP6:BR6"/>
    <mergeCell ref="BL6:BN6"/>
    <mergeCell ref="BH4:BK4"/>
    <mergeCell ref="BL4:BO4"/>
    <mergeCell ref="BP4:BS4"/>
    <mergeCell ref="BL5:BO5"/>
    <mergeCell ref="BX6:BZ6"/>
    <mergeCell ref="CV3:CW6"/>
    <mergeCell ref="CB4:CE4"/>
    <mergeCell ref="CD7:CD8"/>
    <mergeCell ref="CA7:CA9"/>
    <mergeCell ref="CF4:CI4"/>
    <mergeCell ref="CN4:CO4"/>
    <mergeCell ref="BX4:CA4"/>
    <mergeCell ref="CE7:CE9"/>
    <mergeCell ref="CP4:CQ4"/>
    <mergeCell ref="CP5:CQ5"/>
    <mergeCell ref="CH7:CH8"/>
    <mergeCell ref="CJ4:CM4"/>
    <mergeCell ref="CJ5:CM5"/>
    <mergeCell ref="CF5:CI5"/>
    <mergeCell ref="DC21:DD21"/>
    <mergeCell ref="DA1:DE1"/>
    <mergeCell ref="DA2:DE2"/>
    <mergeCell ref="DA3:DE3"/>
    <mergeCell ref="DA4:DE4"/>
    <mergeCell ref="DA19:DE20"/>
  </mergeCells>
  <printOptions/>
  <pageMargins left="0.5118110236220472" right="0.5118110236220472" top="0.35433070866141736" bottom="0.35433070866141736" header="0" footer="0"/>
  <pageSetup horizontalDpi="600" verticalDpi="600" orientation="landscape" paperSize="9" scale="68" r:id="rId1"/>
  <colBreaks count="6" manualBreakCount="6">
    <brk id="17" max="17" man="1"/>
    <brk id="33" max="17" man="1"/>
    <brk id="47" max="17" man="1"/>
    <brk id="63" max="17" man="1"/>
    <brk id="79" max="17" man="1"/>
    <brk id="9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Irinka</cp:lastModifiedBy>
  <cp:lastPrinted>2016-11-10T11:40:54Z</cp:lastPrinted>
  <dcterms:created xsi:type="dcterms:W3CDTF">2011-10-26T11:13:07Z</dcterms:created>
  <dcterms:modified xsi:type="dcterms:W3CDTF">2016-12-26T12:37:14Z</dcterms:modified>
  <cp:category/>
  <cp:version/>
  <cp:contentType/>
  <cp:contentStatus/>
</cp:coreProperties>
</file>